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tabRatio="960" activeTab="7"/>
  </bookViews>
  <sheets>
    <sheet name="Приложение 1" sheetId="14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15" r:id="rId6"/>
    <sheet name="Приложение 7" sheetId="12" r:id="rId7"/>
    <sheet name="Приложение 8" sheetId="13" r:id="rId8"/>
  </sheets>
  <definedNames>
    <definedName name="_xlnm._FilterDatabase" localSheetId="2" hidden="1">'Приложение 3'!$A$7:$N$7</definedName>
    <definedName name="_xlnm._FilterDatabase" localSheetId="3" hidden="1">'Приложение 4'!$A$6:$O$279</definedName>
    <definedName name="_xlnm._FilterDatabase" localSheetId="4" hidden="1">'Приложение 5'!$A$6:$L$6</definedName>
    <definedName name="_xlnm.Print_Titles" localSheetId="7">'Приложение 8'!$11:$11</definedName>
    <definedName name="_xlnm.Print_Area" localSheetId="1">'Приложение 2'!$A$1:$E$48</definedName>
    <definedName name="_xlnm.Print_Area" localSheetId="2">'Приложение 3'!$A$1:$N$468</definedName>
    <definedName name="_xlnm.Print_Area" localSheetId="6">'Приложение 7'!$A$1:$D$34</definedName>
    <definedName name="_xlnm.Print_Area" localSheetId="7">'Приложение 8'!$A$1:$E$32</definedName>
  </definedNames>
  <calcPr calcId="144525"/>
</workbook>
</file>

<file path=xl/calcChain.xml><?xml version="1.0" encoding="utf-8"?>
<calcChain xmlns="http://schemas.openxmlformats.org/spreadsheetml/2006/main">
  <c r="J518" i="4" l="1"/>
  <c r="L95" i="3"/>
  <c r="I140" i="2"/>
  <c r="I238" i="2" l="1"/>
  <c r="I228" i="2"/>
  <c r="J238" i="2"/>
  <c r="I239" i="2"/>
  <c r="N157" i="3" l="1"/>
  <c r="M157" i="3"/>
  <c r="K206" i="2"/>
  <c r="J206" i="2"/>
  <c r="L157" i="3" l="1"/>
  <c r="I206" i="2" l="1"/>
  <c r="J153" i="4" l="1"/>
  <c r="J152" i="4" s="1"/>
  <c r="L413" i="3"/>
  <c r="L414" i="3"/>
  <c r="L415" i="3"/>
  <c r="L416" i="3"/>
  <c r="I304" i="2"/>
  <c r="I303" i="2" s="1"/>
  <c r="I302" i="2" s="1"/>
  <c r="I305" i="2"/>
  <c r="L574" i="4" l="1"/>
  <c r="K574" i="4"/>
  <c r="J574" i="4"/>
  <c r="K138" i="2"/>
  <c r="J138" i="2"/>
  <c r="I138" i="2"/>
  <c r="N95" i="3"/>
  <c r="M95" i="3"/>
  <c r="N96" i="3"/>
  <c r="M96" i="3"/>
  <c r="L96" i="3"/>
  <c r="N97" i="3"/>
  <c r="M97" i="3"/>
  <c r="L97" i="3"/>
  <c r="N98" i="3"/>
  <c r="M98" i="3"/>
  <c r="L98" i="3"/>
  <c r="N99" i="3"/>
  <c r="M99" i="3"/>
  <c r="L99" i="3"/>
  <c r="K135" i="2"/>
  <c r="K133" i="2" s="1"/>
  <c r="K132" i="2" s="1"/>
  <c r="J135" i="2"/>
  <c r="J134" i="2" s="1"/>
  <c r="I135" i="2"/>
  <c r="I133" i="2" s="1"/>
  <c r="I132" i="2" s="1"/>
  <c r="K134" i="2" l="1"/>
  <c r="I134" i="2"/>
  <c r="J133" i="2"/>
  <c r="J132" i="2" s="1"/>
  <c r="N282" i="3" l="1"/>
  <c r="N280" i="3" s="1"/>
  <c r="M282" i="3"/>
  <c r="M281" i="3" s="1"/>
  <c r="K107" i="2"/>
  <c r="K106" i="2" s="1"/>
  <c r="K105" i="2" s="1"/>
  <c r="J107" i="2"/>
  <c r="J106" i="2" s="1"/>
  <c r="J105" i="2" s="1"/>
  <c r="N281" i="3" l="1"/>
  <c r="M280" i="3"/>
  <c r="J102" i="4"/>
  <c r="L83" i="3"/>
  <c r="L82" i="3" s="1"/>
  <c r="L81" i="3" s="1"/>
  <c r="J594" i="4" l="1"/>
  <c r="L286" i="3"/>
  <c r="L282" i="3" s="1"/>
  <c r="I119" i="2"/>
  <c r="I107" i="2" s="1"/>
  <c r="I106" i="2" s="1"/>
  <c r="J605" i="4"/>
  <c r="L291" i="3"/>
  <c r="I124" i="2"/>
  <c r="J305" i="4"/>
  <c r="J304" i="4" s="1"/>
  <c r="J306" i="4"/>
  <c r="L302" i="3"/>
  <c r="L301" i="3" s="1"/>
  <c r="L300" i="3" s="1"/>
  <c r="L299" i="3" s="1"/>
  <c r="L298" i="3" s="1"/>
  <c r="I141" i="2"/>
  <c r="I142" i="2"/>
  <c r="I143" i="2"/>
  <c r="J10" i="4"/>
  <c r="L102" i="4"/>
  <c r="K102" i="4"/>
  <c r="K370" i="2"/>
  <c r="J370" i="2"/>
  <c r="I370" i="2"/>
  <c r="N462" i="3"/>
  <c r="M462" i="3"/>
  <c r="N461" i="3"/>
  <c r="N460" i="3" s="1"/>
  <c r="M461" i="3"/>
  <c r="M460" i="3" s="1"/>
  <c r="L462" i="3"/>
  <c r="L461" i="3"/>
  <c r="L460" i="3" s="1"/>
  <c r="L187" i="4" l="1"/>
  <c r="K187" i="4"/>
  <c r="J187" i="4"/>
  <c r="K381" i="2"/>
  <c r="J381" i="2"/>
  <c r="I381" i="2"/>
  <c r="L324" i="4" l="1"/>
  <c r="K324" i="4"/>
  <c r="J324" i="4"/>
  <c r="N114" i="3"/>
  <c r="M114" i="3"/>
  <c r="L114" i="3"/>
  <c r="K159" i="2"/>
  <c r="K158" i="2" s="1"/>
  <c r="J159" i="2"/>
  <c r="J158" i="2" s="1"/>
  <c r="I159" i="2"/>
  <c r="N236" i="3" l="1"/>
  <c r="N235" i="3" s="1"/>
  <c r="M236" i="3"/>
  <c r="M235" i="3" s="1"/>
  <c r="L236" i="3"/>
  <c r="L235" i="3" s="1"/>
  <c r="K390" i="2"/>
  <c r="K389" i="2" s="1"/>
  <c r="J390" i="2"/>
  <c r="J389" i="2" s="1"/>
  <c r="I390" i="2"/>
  <c r="I389" i="2" s="1"/>
  <c r="D12" i="13" l="1"/>
  <c r="C12" i="13"/>
  <c r="K585" i="4"/>
  <c r="J585" i="4"/>
  <c r="K402" i="4"/>
  <c r="K395" i="4" s="1"/>
  <c r="K394" i="4" s="1"/>
  <c r="K393" i="4" s="1"/>
  <c r="J402" i="4"/>
  <c r="J395" i="4"/>
  <c r="J394" i="4" s="1"/>
  <c r="J393" i="4" s="1"/>
  <c r="K357" i="4"/>
  <c r="K349" i="4" s="1"/>
  <c r="J357" i="4"/>
  <c r="J349" i="4" s="1"/>
  <c r="K323" i="4"/>
  <c r="K322" i="4" s="1"/>
  <c r="J323" i="4"/>
  <c r="J322" i="4" s="1"/>
  <c r="K247" i="4"/>
  <c r="J247" i="4"/>
  <c r="K223" i="4"/>
  <c r="K222" i="4" s="1"/>
  <c r="K221" i="4" s="1"/>
  <c r="J223" i="4"/>
  <c r="J222" i="4" s="1"/>
  <c r="J221" i="4" s="1"/>
  <c r="K181" i="4"/>
  <c r="K180" i="4" s="1"/>
  <c r="J181" i="4"/>
  <c r="J180" i="4" s="1"/>
  <c r="K89" i="4"/>
  <c r="J89" i="4"/>
  <c r="K38" i="4"/>
  <c r="J38" i="4"/>
  <c r="K9" i="4"/>
  <c r="J9" i="4"/>
  <c r="K8" i="4"/>
  <c r="J378" i="2"/>
  <c r="J377" i="2" s="1"/>
  <c r="J369" i="2" s="1"/>
  <c r="I378" i="2"/>
  <c r="I377" i="2" s="1"/>
  <c r="I369" i="2" s="1"/>
  <c r="J355" i="2"/>
  <c r="J354" i="2" s="1"/>
  <c r="J353" i="2" s="1"/>
  <c r="I355" i="2"/>
  <c r="I354" i="2" s="1"/>
  <c r="I353" i="2" s="1"/>
  <c r="J319" i="2"/>
  <c r="J318" i="2" s="1"/>
  <c r="J317" i="2" s="1"/>
  <c r="I319" i="2"/>
  <c r="I318" i="2" s="1"/>
  <c r="I317" i="2" s="1"/>
  <c r="J302" i="2"/>
  <c r="J280" i="2"/>
  <c r="I280" i="2"/>
  <c r="J269" i="2"/>
  <c r="I269" i="2"/>
  <c r="J239" i="2"/>
  <c r="I237" i="2"/>
  <c r="J230" i="2"/>
  <c r="J229" i="2" s="1"/>
  <c r="J228" i="2" s="1"/>
  <c r="I230" i="2"/>
  <c r="I229" i="2" s="1"/>
  <c r="J181" i="2"/>
  <c r="J176" i="2" s="1"/>
  <c r="J175" i="2" s="1"/>
  <c r="I181" i="2"/>
  <c r="I176" i="2" s="1"/>
  <c r="I175" i="2" s="1"/>
  <c r="I158" i="2"/>
  <c r="I157" i="2" s="1"/>
  <c r="I156" i="2" s="1"/>
  <c r="J157" i="2"/>
  <c r="J156" i="2" s="1"/>
  <c r="J131" i="2"/>
  <c r="I131" i="2"/>
  <c r="I105" i="2"/>
  <c r="J86" i="2"/>
  <c r="J82" i="2" s="1"/>
  <c r="J81" i="2" s="1"/>
  <c r="J80" i="2" s="1"/>
  <c r="J79" i="2" s="1"/>
  <c r="I86" i="2"/>
  <c r="I82" i="2" s="1"/>
  <c r="I81" i="2" s="1"/>
  <c r="I80" i="2" s="1"/>
  <c r="I79" i="2" s="1"/>
  <c r="J31" i="2"/>
  <c r="I31" i="2"/>
  <c r="J18" i="2"/>
  <c r="J17" i="2" s="1"/>
  <c r="I18" i="2"/>
  <c r="I17" i="2" s="1"/>
  <c r="M453" i="3"/>
  <c r="M452" i="3" s="1"/>
  <c r="M451" i="3" s="1"/>
  <c r="M450" i="3" s="1"/>
  <c r="L453" i="3"/>
  <c r="L452" i="3" s="1"/>
  <c r="L451" i="3" s="1"/>
  <c r="L450" i="3" s="1"/>
  <c r="M430" i="3"/>
  <c r="M429" i="3" s="1"/>
  <c r="M428" i="3" s="1"/>
  <c r="L430" i="3"/>
  <c r="L429" i="3" s="1"/>
  <c r="L428" i="3" s="1"/>
  <c r="M413" i="3"/>
  <c r="M402" i="3"/>
  <c r="L402" i="3"/>
  <c r="M372" i="3"/>
  <c r="M371" i="3" s="1"/>
  <c r="M370" i="3" s="1"/>
  <c r="L372" i="3"/>
  <c r="L371" i="3" s="1"/>
  <c r="L370" i="3" s="1"/>
  <c r="M362" i="3"/>
  <c r="M361" i="3" s="1"/>
  <c r="M360" i="3" s="1"/>
  <c r="L362" i="3"/>
  <c r="L361" i="3" s="1"/>
  <c r="L360" i="3" s="1"/>
  <c r="M310" i="3"/>
  <c r="L310" i="3"/>
  <c r="M309" i="3"/>
  <c r="L309" i="3"/>
  <c r="L281" i="3"/>
  <c r="M267" i="3"/>
  <c r="M263" i="3" s="1"/>
  <c r="M262" i="3" s="1"/>
  <c r="M261" i="3" s="1"/>
  <c r="M260" i="3" s="1"/>
  <c r="L267" i="3"/>
  <c r="L263" i="3" s="1"/>
  <c r="L262" i="3" s="1"/>
  <c r="L261" i="3" s="1"/>
  <c r="L260" i="3" s="1"/>
  <c r="M227" i="3"/>
  <c r="M224" i="3" s="1"/>
  <c r="M223" i="3" s="1"/>
  <c r="M222" i="3" s="1"/>
  <c r="M221" i="3" s="1"/>
  <c r="M208" i="3" s="1"/>
  <c r="L227" i="3"/>
  <c r="L224" i="3" s="1"/>
  <c r="L223" i="3" s="1"/>
  <c r="L222" i="3" s="1"/>
  <c r="L221" i="3" s="1"/>
  <c r="L208" i="3" s="1"/>
  <c r="M133" i="3"/>
  <c r="M132" i="3" s="1"/>
  <c r="L133" i="3"/>
  <c r="L132" i="3" s="1"/>
  <c r="M113" i="3"/>
  <c r="M112" i="3" s="1"/>
  <c r="L113" i="3"/>
  <c r="L112" i="3" s="1"/>
  <c r="L111" i="3" s="1"/>
  <c r="M83" i="3"/>
  <c r="M81" i="3"/>
  <c r="M82" i="3" s="1"/>
  <c r="M32" i="3"/>
  <c r="L32" i="3"/>
  <c r="M19" i="3"/>
  <c r="M18" i="3" s="1"/>
  <c r="L19" i="3"/>
  <c r="L18" i="3" s="1"/>
  <c r="D27" i="10"/>
  <c r="C27" i="10"/>
  <c r="D18" i="10"/>
  <c r="C18" i="10"/>
  <c r="D13" i="10"/>
  <c r="C13" i="10"/>
  <c r="K518" i="4" l="1"/>
  <c r="K517" i="4" s="1"/>
  <c r="J517" i="4"/>
  <c r="L280" i="3"/>
  <c r="L259" i="3" s="1"/>
  <c r="L258" i="3" s="1"/>
  <c r="M259" i="3"/>
  <c r="M258" i="3" s="1"/>
  <c r="J237" i="2"/>
  <c r="J227" i="2" s="1"/>
  <c r="J155" i="2"/>
  <c r="M111" i="3"/>
  <c r="M110" i="3" s="1"/>
  <c r="M359" i="3"/>
  <c r="M351" i="3" s="1"/>
  <c r="I227" i="2"/>
  <c r="C12" i="10"/>
  <c r="C11" i="10" s="1"/>
  <c r="D12" i="10"/>
  <c r="D11" i="10" s="1"/>
  <c r="J88" i="4"/>
  <c r="I16" i="2"/>
  <c r="I15" i="2" s="1"/>
  <c r="I8" i="2" s="1"/>
  <c r="J16" i="2"/>
  <c r="J15" i="2" s="1"/>
  <c r="J8" i="2" s="1"/>
  <c r="L17" i="3"/>
  <c r="L16" i="3" s="1"/>
  <c r="L9" i="3" s="1"/>
  <c r="M17" i="3"/>
  <c r="M16" i="3" s="1"/>
  <c r="M9" i="3" s="1"/>
  <c r="J8" i="4"/>
  <c r="K88" i="4"/>
  <c r="I368" i="2"/>
  <c r="I346" i="2" s="1"/>
  <c r="I155" i="2"/>
  <c r="J368" i="2"/>
  <c r="J346" i="2" s="1"/>
  <c r="L110" i="3"/>
  <c r="L359" i="3"/>
  <c r="L351" i="3" s="1"/>
  <c r="K7" i="4" l="1"/>
  <c r="J7" i="4"/>
  <c r="L8" i="3"/>
  <c r="L7" i="3" s="1"/>
  <c r="C26" i="13" s="1"/>
  <c r="M8" i="3"/>
  <c r="M7" i="3" s="1"/>
  <c r="D26" i="13" s="1"/>
  <c r="D27" i="13" s="1"/>
  <c r="D28" i="13" s="1"/>
  <c r="D29" i="13" s="1"/>
  <c r="I7" i="2"/>
  <c r="J7" i="2"/>
  <c r="D25" i="13" l="1"/>
  <c r="D24" i="13" s="1"/>
  <c r="D23" i="13" s="1"/>
  <c r="D22" i="13" s="1"/>
  <c r="C27" i="13"/>
  <c r="C28" i="13" s="1"/>
  <c r="C29" i="13" s="1"/>
  <c r="C25" i="13"/>
  <c r="C24" i="13" s="1"/>
  <c r="C23" i="13" s="1"/>
  <c r="C22" i="13" s="1"/>
  <c r="L223" i="4"/>
  <c r="L222" i="4" s="1"/>
  <c r="N372" i="3" l="1"/>
  <c r="N371" i="3" s="1"/>
  <c r="K239" i="2"/>
  <c r="K238" i="2" s="1"/>
  <c r="K319" i="2"/>
  <c r="E27" i="10"/>
  <c r="L402" i="4"/>
  <c r="L395" i="4" s="1"/>
  <c r="L394" i="4" s="1"/>
  <c r="L393" i="4" s="1"/>
  <c r="N267" i="3"/>
  <c r="N263" i="3" s="1"/>
  <c r="N262" i="3" s="1"/>
  <c r="N261" i="3" s="1"/>
  <c r="N260" i="3" s="1"/>
  <c r="K86" i="2"/>
  <c r="K82" i="2" s="1"/>
  <c r="K81" i="2" s="1"/>
  <c r="K80" i="2" s="1"/>
  <c r="K79" i="2" s="1"/>
  <c r="K18" i="2"/>
  <c r="N133" i="3"/>
  <c r="N132" i="3" s="1"/>
  <c r="K181" i="2"/>
  <c r="K355" i="2" l="1"/>
  <c r="N453" i="3"/>
  <c r="N452" i="3" s="1"/>
  <c r="N451" i="3" s="1"/>
  <c r="N450" i="3" l="1"/>
  <c r="E12" i="13" l="1"/>
  <c r="E18" i="10" l="1"/>
  <c r="K354" i="2" l="1"/>
  <c r="K353" i="2" s="1"/>
  <c r="L181" i="4"/>
  <c r="L180" i="4" s="1"/>
  <c r="N227" i="3"/>
  <c r="N224" i="3" s="1"/>
  <c r="N223" i="3" s="1"/>
  <c r="N222" i="3" s="1"/>
  <c r="K378" i="2"/>
  <c r="K377" i="2" s="1"/>
  <c r="K369" i="2" s="1"/>
  <c r="L323" i="4" l="1"/>
  <c r="L322" i="4" s="1"/>
  <c r="K269" i="2" l="1"/>
  <c r="K237" i="2" l="1"/>
  <c r="K176" i="2" l="1"/>
  <c r="K175" i="2" s="1"/>
  <c r="K157" i="2"/>
  <c r="K156" i="2" s="1"/>
  <c r="K155" i="2" s="1"/>
  <c r="N113" i="3"/>
  <c r="N112" i="3" s="1"/>
  <c r="N111" i="3" s="1"/>
  <c r="L221" i="4"/>
  <c r="E13" i="10"/>
  <c r="E12" i="10" s="1"/>
  <c r="K280" i="2"/>
  <c r="K302" i="2"/>
  <c r="N413" i="3"/>
  <c r="K131" i="2"/>
  <c r="D33" i="12"/>
  <c r="C33" i="12"/>
  <c r="B33" i="12"/>
  <c r="L357" i="4"/>
  <c r="L349" i="4" s="1"/>
  <c r="L247" i="4"/>
  <c r="E11" i="10" l="1"/>
  <c r="K368" i="2"/>
  <c r="K230" i="2"/>
  <c r="K229" i="2" s="1"/>
  <c r="K228" i="2" s="1"/>
  <c r="N19" i="3"/>
  <c r="N18" i="3" s="1"/>
  <c r="N81" i="3"/>
  <c r="N83" i="3"/>
  <c r="N32" i="3"/>
  <c r="L38" i="4"/>
  <c r="L9" i="4"/>
  <c r="K17" i="2"/>
  <c r="K31" i="2"/>
  <c r="L8" i="4" l="1"/>
  <c r="N370" i="3" l="1"/>
  <c r="L585" i="4"/>
  <c r="L518" i="4" s="1"/>
  <c r="L89" i="4"/>
  <c r="L88" i="4" s="1"/>
  <c r="N430" i="3"/>
  <c r="N429" i="3" s="1"/>
  <c r="N428" i="3" s="1"/>
  <c r="N259" i="3"/>
  <c r="N221" i="3"/>
  <c r="N208" i="3" s="1"/>
  <c r="N110" i="3"/>
  <c r="K346" i="2"/>
  <c r="K318" i="2"/>
  <c r="K317" i="2" s="1"/>
  <c r="K227" i="2"/>
  <c r="N402" i="3"/>
  <c r="N362" i="3"/>
  <c r="N361" i="3" s="1"/>
  <c r="N360" i="3" s="1"/>
  <c r="N310" i="3"/>
  <c r="N309" i="3"/>
  <c r="N258" i="3" l="1"/>
  <c r="N359" i="3"/>
  <c r="N351" i="3" s="1"/>
  <c r="L517" i="4"/>
  <c r="L7" i="4" s="1"/>
  <c r="K16" i="2"/>
  <c r="K15" i="2" s="1"/>
  <c r="N17" i="3"/>
  <c r="N16" i="3" s="1"/>
  <c r="N82" i="3"/>
  <c r="N9" i="3" l="1"/>
  <c r="N8" i="3" s="1"/>
  <c r="N7" i="3" s="1"/>
  <c r="E26" i="13" s="1"/>
  <c r="K8" i="2"/>
  <c r="K7" i="2" s="1"/>
  <c r="E27" i="13" l="1"/>
  <c r="E28" i="13" s="1"/>
  <c r="E29" i="13" s="1"/>
  <c r="E25" i="13" l="1"/>
  <c r="E24" i="13" s="1"/>
  <c r="E23" i="13" s="1"/>
  <c r="E22" i="13" s="1"/>
</calcChain>
</file>

<file path=xl/sharedStrings.xml><?xml version="1.0" encoding="utf-8"?>
<sst xmlns="http://schemas.openxmlformats.org/spreadsheetml/2006/main" count="8446" uniqueCount="614">
  <si>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</si>
  <si>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</si>
  <si>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</si>
  <si>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</si>
  <si>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</si>
  <si>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</si>
  <si>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</si>
  <si>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</si>
  <si>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</si>
  <si>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</si>
  <si>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</si>
  <si>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</si>
  <si>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</si>
  <si>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</si>
  <si>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</si>
  <si>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</si>
  <si>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</si>
  <si>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</si>
  <si>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</si>
  <si>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</si>
  <si>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</si>
  <si>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</si>
  <si>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</si>
  <si>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Таблица 1</t>
  </si>
  <si>
    <t>Поселение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</si>
  <si>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</si>
  <si>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</si>
  <si>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</si>
  <si>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Администрация Ельниковского муниципального района  Республики Мордовия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</si>
  <si>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</si>
  <si>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</si>
  <si>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Основное мероприятие: 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</si>
  <si>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</si>
  <si>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</si>
  <si>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</si>
  <si>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Основное мероприятие: Создание материально технической базы для обеспечения деятельности органов местного самоуправления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</si>
  <si>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</si>
  <si>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</si>
  <si>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</si>
  <si>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</si>
  <si>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</si>
  <si>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</si>
  <si>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</si>
  <si>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</si>
  <si>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</si>
  <si>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</si>
  <si>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</si>
  <si>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 </t>
  </si>
  <si>
    <t>Другие общегосударственные вопросы</t>
  </si>
  <si>
    <t>Учреждение по обеспечению хозяйственного обслуживания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</si>
  <si>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</si>
  <si>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</si>
  <si>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Национальная безопасность и правоохранительная деятельность</t>
  </si>
  <si>
    <t>Органы юстиции</t>
  </si>
  <si>
    <t>Национальная экономика</t>
  </si>
  <si>
    <t>Сельское хозяйство и рыболовство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</si>
  <si>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</si>
  <si>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Социальное обеспечение и иные выплаты населению</t>
  </si>
  <si>
    <t>Иные выплаты населению</t>
  </si>
  <si>
    <t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</si>
  <si>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 xml:space="preserve">Основное мероприятие </t>
  </si>
  <si>
    <t>Содержание автомобильных дорог общего пользования местного значения и искусственных сооружений на них</t>
  </si>
  <si>
    <t>Капитальные вложения в объекты государственной (муниципальной) собственности</t>
  </si>
  <si>
    <t>Бюджетные инвестиции</t>
  </si>
  <si>
    <t>Образование</t>
  </si>
  <si>
    <t>Молодежная политика</t>
  </si>
  <si>
    <t>Мероприятия в области молодежной политики</t>
  </si>
  <si>
    <t>Основное мероприятие «Развитие массового детского и молодежного спорта»</t>
  </si>
  <si>
    <t>Культура, кинематография</t>
  </si>
  <si>
    <t>Социальная политика</t>
  </si>
  <si>
    <t>Пенсионное обеспечение</t>
  </si>
  <si>
    <t>Основное мероприятие: Формирование системы гарантий представляемых муниципальным служащим (пенсионное обеспечение за выслугу лет)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</si>
  <si>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</si>
  <si>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</si>
  <si>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Социальное обеспечение населения</t>
  </si>
  <si>
    <t>Социальные выплаты гражданам, кроме публичных нормативных социальных выплат</t>
  </si>
  <si>
    <t>Охрана  семьи  и  детства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</si>
  <si>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</si>
  <si>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Физическая культура и спорт</t>
  </si>
  <si>
    <t>Физическая культура</t>
  </si>
  <si>
    <t xml:space="preserve">Мероприятия в области спорта и физической культуры </t>
  </si>
  <si>
    <t>Основное мероприятие: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</si>
  <si>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Мероприятия в области спорта и физической культуры</t>
  </si>
  <si>
    <t>Средства массовой информации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</si>
  <si>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</si>
  <si>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</si>
  <si>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</si>
  <si>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</si>
  <si>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Подпрограмма « Эффективное использование бюджетного потенциала» </t>
  </si>
  <si>
    <t>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</si>
  <si>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Расходы на выплаты по оплате труда работников органов местного самоуправления</t>
  </si>
  <si>
    <t>Резервные фонды</t>
  </si>
  <si>
    <t>Резервные  средства</t>
  </si>
  <si>
    <t>Архивные учреждения</t>
  </si>
  <si>
    <t>Расходы на выплаты персоналу казенных учреждений</t>
  </si>
  <si>
    <t>Централизованные бухгалтерии</t>
  </si>
  <si>
    <t>Защита населения и территории от чрезвычайных ситуаций природного и техногенного характера, пожарная безопасность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</si>
  <si>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</si>
  <si>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Дорожное  хозяйство (дорожные фонды)</t>
  </si>
  <si>
    <t>Межбюджетные трансферты</t>
  </si>
  <si>
    <t>Иные межбюджетные  трансферты</t>
  </si>
  <si>
    <t>Обслуживание государственного  (муниципального) долга</t>
  </si>
  <si>
    <t>Обслуживание государственного (муниципального) внутреннего долга</t>
  </si>
  <si>
    <t>Основное мероприятие «Обеспечение своевременности исполнения долговых обязательств Ельниковского муниципального района»</t>
  </si>
  <si>
    <t>Обслуживание государственного (муниципального) долга</t>
  </si>
  <si>
    <t xml:space="preserve">Обслуживание муниципального долга 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</si>
  <si>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</si>
  <si>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</si>
  <si>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Дотации на выравнивание бюджетной обеспеченности поселений</t>
  </si>
  <si>
    <t>Условно утвержденные расходы</t>
  </si>
  <si>
    <t>Резервные средства</t>
  </si>
  <si>
    <t>Обеспечение деятельности Администрации Ельниковского муниципального района  Республики Мордовия</t>
  </si>
  <si>
    <t xml:space="preserve"> Непрограммные расходы в рамках обеспечения деятельности Администрации Ельниковского муниципального района Республики Мордовия</t>
  </si>
  <si>
    <t>Дошкольное образование</t>
  </si>
  <si>
    <t xml:space="preserve"> Основное мероприятие “Развитие дошкольного образования»</t>
  </si>
  <si>
    <t>Дошкольные образовательные организации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</si>
  <si>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</si>
  <si>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Общее  образование</t>
  </si>
  <si>
    <t>Основное мероприятие «Развитие общего образования»</t>
  </si>
  <si>
    <t>Школы-детские сады, школы начальные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</si>
  <si>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</si>
  <si>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Дополнительное образование  детей</t>
  </si>
  <si>
    <t>Учреждения по внешкольной работе с детьми</t>
  </si>
  <si>
    <t>Другие вопросы в области образования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</si>
  <si>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образования»</t>
  </si>
  <si>
    <t>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</si>
  <si>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>Культура</t>
  </si>
  <si>
    <t>Музеи и постоянные выставки</t>
  </si>
  <si>
    <t>Дворцы и дома культуры, другие учреждения культуры и средств массовой информации</t>
  </si>
  <si>
    <t>Основное мероприятие «Развитие библиотечного дела»</t>
  </si>
  <si>
    <t>Библиотеки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</si>
  <si>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</si>
  <si>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Муниципальная программа «Жилище» Ельниковского муниципального района Республики Мордовия </t>
  </si>
  <si>
    <t>Основное мероприятие: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</si>
  <si>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Основное мероприятие: « Стимулирование обучения и закрепление молодых специалистов в сельхозпроизводстве»</t>
  </si>
  <si>
    <t xml:space="preserve"> Основное мероприятие «Развитие дошкольного образования»</t>
  </si>
  <si>
    <t>Основное мероприятие «Воспитание гражданственности и патриотизма духовно- нравственное воспитание молодежи»</t>
  </si>
  <si>
    <t>Основное мероприятие «Обеспечение занятости и трудоустройства  молодежи»</t>
  </si>
  <si>
    <t>Основное мероприятие «Поддержка детских молодежных общественных объединений»</t>
  </si>
  <si>
    <t>Культура , кинематография</t>
  </si>
  <si>
    <t>«Сохранение возрождение и развитие традиционной  народной культуры поддержка народного творчества и культурно досуговой деятельности»</t>
  </si>
  <si>
    <t>Основное мероприятие «Участие сборных команд  в республиканских соревнованиях»</t>
  </si>
  <si>
    <t>Подпрограмма «Управление муниципальным долгом»</t>
  </si>
  <si>
    <t>Дотации</t>
  </si>
  <si>
    <t>01</t>
  </si>
  <si>
    <t>02</t>
  </si>
  <si>
    <t>04</t>
  </si>
  <si>
    <t>08</t>
  </si>
  <si>
    <t>65</t>
  </si>
  <si>
    <t>00</t>
  </si>
  <si>
    <t>89</t>
  </si>
  <si>
    <t>05</t>
  </si>
  <si>
    <t>06</t>
  </si>
  <si>
    <t>17</t>
  </si>
  <si>
    <t>13</t>
  </si>
  <si>
    <t>03</t>
  </si>
  <si>
    <t>09</t>
  </si>
  <si>
    <t>07</t>
  </si>
  <si>
    <t>L3040</t>
  </si>
  <si>
    <t>32</t>
  </si>
  <si>
    <t>0</t>
  </si>
  <si>
    <t>42110</t>
  </si>
  <si>
    <t>800</t>
  </si>
  <si>
    <t>03010</t>
  </si>
  <si>
    <t>30</t>
  </si>
  <si>
    <t>630</t>
  </si>
  <si>
    <t>600</t>
  </si>
  <si>
    <t>41240</t>
  </si>
  <si>
    <t>730</t>
  </si>
  <si>
    <t>14</t>
  </si>
  <si>
    <t>99</t>
  </si>
  <si>
    <t>41990</t>
  </si>
  <si>
    <t>870</t>
  </si>
  <si>
    <t>44010</t>
  </si>
  <si>
    <t>510</t>
  </si>
  <si>
    <t>200</t>
  </si>
  <si>
    <t>901</t>
  </si>
  <si>
    <t>61080</t>
  </si>
  <si>
    <t>610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</si>
  <si>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жилья</t>
  </si>
  <si>
    <t>Основное мероприятие «Развитие дошкольного образования»</t>
  </si>
  <si>
    <t>Управление по социальной работе Администрации Ельниковского муниципального района  Республики Мордовия</t>
  </si>
  <si>
    <t>Общее образование</t>
  </si>
  <si>
    <t xml:space="preserve">Общее образование </t>
  </si>
  <si>
    <t>Дополнительное образование</t>
  </si>
  <si>
    <t xml:space="preserve">Физическая культура </t>
  </si>
  <si>
    <t>Основное мероприятие «Участие сборных команд в республиканских соревнованиях»</t>
  </si>
  <si>
    <t>Финансовое управление Администрации Ельниковского   муниципального района  Республики Мордовия</t>
  </si>
  <si>
    <t>Дорожное хозяйство (дорожные фонды)</t>
  </si>
  <si>
    <t xml:space="preserve"> Основное 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</si>
  <si>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100</t>
  </si>
  <si>
    <t>120</t>
  </si>
  <si>
    <t>900</t>
  </si>
  <si>
    <t>240</t>
  </si>
  <si>
    <t>850</t>
  </si>
  <si>
    <t>77150</t>
  </si>
  <si>
    <t>41110</t>
  </si>
  <si>
    <t>41150</t>
  </si>
  <si>
    <t>77020</t>
  </si>
  <si>
    <t>77030</t>
  </si>
  <si>
    <t>77510</t>
  </si>
  <si>
    <t>77540</t>
  </si>
  <si>
    <t>300</t>
  </si>
  <si>
    <t>310</t>
  </si>
  <si>
    <t>61100</t>
  </si>
  <si>
    <t>902</t>
  </si>
  <si>
    <t>77090</t>
  </si>
  <si>
    <t>61090</t>
  </si>
  <si>
    <t>77070</t>
  </si>
  <si>
    <t>77080</t>
  </si>
  <si>
    <t>61120</t>
  </si>
  <si>
    <t>110</t>
  </si>
  <si>
    <t>77210</t>
  </si>
  <si>
    <t>77180</t>
  </si>
  <si>
    <t>320</t>
  </si>
  <si>
    <t>400</t>
  </si>
  <si>
    <t>410</t>
  </si>
  <si>
    <t>61150</t>
  </si>
  <si>
    <t>61040</t>
  </si>
  <si>
    <t>42040</t>
  </si>
  <si>
    <t>77160</t>
  </si>
  <si>
    <t>360</t>
  </si>
  <si>
    <t>77200</t>
  </si>
  <si>
    <t>500</t>
  </si>
  <si>
    <t>540</t>
  </si>
  <si>
    <t>41120</t>
  </si>
  <si>
    <t>700</t>
  </si>
  <si>
    <t>41180</t>
  </si>
  <si>
    <t>61020</t>
  </si>
  <si>
    <t>61030</t>
  </si>
  <si>
    <t>77220</t>
  </si>
  <si>
    <t>77560</t>
  </si>
  <si>
    <t>91010</t>
  </si>
  <si>
    <t>0002 00 00000 00 0000 000</t>
  </si>
  <si>
    <t>Безвозмездные поступления</t>
  </si>
  <si>
    <t>0002 02 00000 00 0000 000</t>
  </si>
  <si>
    <t>Безвозмездные поступления от других бюджетов бюджетной системы Российской Федерации</t>
  </si>
  <si>
    <t>0002 02 10000 00 0000 150</t>
  </si>
  <si>
    <t xml:space="preserve">Дотации бюджетам  бюджетной системы Российской Федерации </t>
  </si>
  <si>
    <t>0002 02 15001 00 0000 150</t>
  </si>
  <si>
    <t>Дотации на выравнивание бюджетной обеспеченности</t>
  </si>
  <si>
    <t>0002 02 15001 05 0000 150</t>
  </si>
  <si>
    <t>Дотации бюджетам муниципальных районов  на выравнивание бюджетной обеспеченности из бюджета субъекта Российской Федерации</t>
  </si>
  <si>
    <t>0002 02 20000 00 0000 150</t>
  </si>
  <si>
    <t>0002 02 25304 00 0000 150</t>
  </si>
  <si>
    <t>Субсидии бюджетам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</si>
  <si>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0002 02 25304 05 0000 150</t>
  </si>
  <si>
    <t>Субсидии бюджетам муниципальных районов 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</si>
  <si>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0002 02 30000 00 0000 150</t>
  </si>
  <si>
    <t>Субвенции бюджетам бюджетной системы Российской Федерации</t>
  </si>
  <si>
    <t>0002 02 35930 00 0000 150</t>
  </si>
  <si>
    <t>Субвенции бюджетам на государственную регистрацию актов гражданского состояния</t>
  </si>
  <si>
    <t>0002 02 35930 05 0000 150</t>
  </si>
  <si>
    <t>Субвенции бюджетам муниципальных районов на государственную регистрацию актов гражданского состояния</t>
  </si>
  <si>
    <t>0002 02 39998 00 0000 150</t>
  </si>
  <si>
    <t>Единая субвенция местным бюджетам</t>
  </si>
  <si>
    <t>0002 02 39998 05 0000 150</t>
  </si>
  <si>
    <t>Единая субвенция бюджетам муниципальных районов</t>
  </si>
  <si>
    <t>0002 02 30024 00 0000 150</t>
  </si>
  <si>
    <t>Субвенции местным бюджетам  на выполнение передаваемых полномочий субъектов Российской Федерации</t>
  </si>
  <si>
    <t>0002 02 30024 05 0000 150</t>
  </si>
  <si>
    <t>Субвенции  бюджетам  муниципальных районов на выполнение передаваемых полномочий субъектов Российской Федерации</t>
  </si>
  <si>
    <t>0002 02 30027 00 0000 150</t>
  </si>
  <si>
    <t>0002 02 30027 05 0000 150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</si>
  <si>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</si>
  <si>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</si>
  <si>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</si>
  <si>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</si>
  <si>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</si>
  <si>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</si>
  <si>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000 01 03 01 00 05 0000 810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</si>
  <si>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</si>
  <si>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000 01 06 05 00 00 0000 000</t>
  </si>
  <si>
    <t>Бюджетные кредиты, предоставленные внутри страны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</si>
  <si>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</si>
  <si>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</si>
  <si>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</si>
  <si>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</si>
  <si>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</si>
  <si>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</si>
  <si>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</si>
  <si>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 остатков средств бюджетов</t>
  </si>
  <si>
    <t>000 01 05 02 01 00 0000 510</t>
  </si>
  <si>
    <t>Увеличение прочих  остатков денежных средств бюджетов</t>
  </si>
  <si>
    <t>000 01 05 02 01 05 0000 510</t>
  </si>
  <si>
    <t>Увеличение прочих 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</si>
  <si>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</si>
  <si>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</si>
  <si>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</si>
  <si>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000 01 05 02 01 00 0000 610</t>
  </si>
  <si>
    <t>000 01 05 02 01 05 0000 610</t>
  </si>
  <si>
    <t xml:space="preserve">Итого источников внутреннего финансирования дефицита </t>
  </si>
  <si>
    <t>Привлечение средств</t>
  </si>
  <si>
    <t>Погашение основной суммы задолженности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</si>
  <si>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</si>
  <si>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</si>
  <si>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</si>
  <si>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77580</t>
  </si>
  <si>
    <t>Иные межбюджетные трансферты</t>
  </si>
  <si>
    <t>00020240000000000150</t>
  </si>
  <si>
    <t>00020245303050000150</t>
  </si>
  <si>
    <t>00020245303000000150</t>
  </si>
  <si>
    <t>77550</t>
  </si>
  <si>
    <t>61230</t>
  </si>
  <si>
    <t>61140</t>
  </si>
  <si>
    <t>Бюджетные кредиты из других бюджетов бюджетной системы Российской Федерации в валюте Российской Федераци</t>
  </si>
  <si>
    <t>000 01 03 01 00 00 0000 000</t>
  </si>
  <si>
    <t>Иные источники внутреннего финансирования дефицитов бюджетов</t>
  </si>
  <si>
    <t>000 01 06 00 00 00 0000 000</t>
  </si>
  <si>
    <t>000 01 06 05 02 00 0000 600</t>
  </si>
  <si>
    <t>Возврат бюджетных кредитов, предоставленных другим бюджетам бюджетной системы Российской Федерации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</si>
  <si>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</si>
  <si>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</si>
  <si>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</si>
  <si>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Субсидии бюджетам бюджетной системы Российской Федерации (межбюджетные субсидии)</t>
  </si>
  <si>
    <t>0002 02 35082 00 0000 150</t>
  </si>
  <si>
    <t>0002 02 35082 05 0000 150</t>
  </si>
  <si>
    <t xml:space="preserve">Непрограммные расходы главных распорядителей  средств местного бюджета </t>
  </si>
  <si>
    <t>Непрограммные расходы в рамках обеспечения деятельности главных  распорядителей средств  местного бюджета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</si>
  <si>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</si>
  <si>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</si>
  <si>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r>
      <t>Основное мероприятие: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Создание условий, обеспечивающих успешную социализацию детей, оставшихся без попечения родителей, находящихся в трудной жизненной ситуации</t>
    </r>
  </si>
  <si>
    <t>Муниципальная программа "Жилище" Ельниковского муниципального района Республики Мордовия"</t>
  </si>
  <si>
    <t>Основное мероприятие  «Стимулирование обучения и закрепление молодых специалистов в сельхозпроизводстве»</t>
  </si>
  <si>
    <t>Основное мероприятие « Воспитание гражданственности и патриотизма духовно- нравственное воспитание молодежи»</t>
  </si>
  <si>
    <t>Основное мероприятие «Развитие художественного творчества детей и молодежи»</t>
  </si>
  <si>
    <t>Основное мероприятие «Внутрирайонные спортивные соревнования»</t>
  </si>
  <si>
    <t>Финансовое управление Администрации Ельниковского  муниципального района Республики Мордовия</t>
  </si>
  <si>
    <t>Резервный фонд Администрации Ельниковского муниципального района Республики Мордовия</t>
  </si>
  <si>
    <t>Процентные платежи  по муниципальному долгу</t>
  </si>
  <si>
    <t>Дорожное  хозяйство ( дорожные фонды)</t>
  </si>
  <si>
    <t>Основное мероприятие « Внутрирайонные спортивные соревнования»</t>
  </si>
  <si>
    <t>Основное мероприятие  «Развитие художественного творчества детей и молодежи»</t>
  </si>
  <si>
    <t>Основное мероприятие « Развитие массового детского и молодежного спорта»</t>
  </si>
  <si>
    <t>Управление  по социальной работе Администрации Ельниковского  муниципального района Республики Мордовия</t>
  </si>
  <si>
    <t>Основное мероприятие "Создание материально технической базы для обеспечения деятельности органов местного самоуправления"</t>
  </si>
  <si>
    <t>Основное мероприятие "Формирование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деятельности"</t>
  </si>
  <si>
    <t>Основное мероприятие "Формирование системы гарантий представляемых муниципальным служащим (пенсионное обеспечение за выслугу лет)"</t>
  </si>
  <si>
    <t>Финансовое управление Администрации Ельниковского муниципального района  Республики Мордовия</t>
  </si>
  <si>
    <t xml:space="preserve">Финансовое управление Администрации Ельниковского муниципального района  Республики Мордовия </t>
  </si>
  <si>
    <t>Основное мероприятие «Стимулирование обучения и закрепление молодых специалистов в сельхозпроизводстве»</t>
  </si>
  <si>
    <t>Основное мероприятие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</si>
  <si>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Основное мероприятие "Воспитание гражданственности и патриотизма духовно- нравственное воспитание молодежи"</t>
  </si>
  <si>
    <t>Основное мероприятие « Развитие художественного творчества детей и молодежи»</t>
  </si>
  <si>
    <t>Основное мероприятие  « Развитие массового детского и молодежного спорта»</t>
  </si>
  <si>
    <t xml:space="preserve">Молодежная  политика </t>
  </si>
  <si>
    <t>Основное мероприятие « Обеспечение занятости и трудоустройства  молодежи»</t>
  </si>
  <si>
    <t>Непрограммные расходы в рамках обеспечения деятельности Администрации Ельниковского муниципального района Республики Мордовия</t>
  </si>
  <si>
    <t xml:space="preserve">Финансовое управление Администрации Ельниковского муниципального района  Республики Мордовия  </t>
  </si>
  <si>
    <t xml:space="preserve">Мордовско-Маскинское сельское поселение </t>
  </si>
  <si>
    <t xml:space="preserve">Акчеевское сельское поселение </t>
  </si>
  <si>
    <t xml:space="preserve">Большемордовско-Пошатское сельское поселение </t>
  </si>
  <si>
    <t xml:space="preserve">Ельниковское сельское поселение </t>
  </si>
  <si>
    <t xml:space="preserve">Каньгушанское сельское поселение </t>
  </si>
  <si>
    <t xml:space="preserve">Надеждинское сельское поселение </t>
  </si>
  <si>
    <t>Новодевиченское сельское поселение</t>
  </si>
  <si>
    <t xml:space="preserve">Новоникольское сельское поселение </t>
  </si>
  <si>
    <t xml:space="preserve">Новоямское сельское поселение </t>
  </si>
  <si>
    <t xml:space="preserve">Стародевиченское  сельское поселение </t>
  </si>
  <si>
    <t>Дотации бюджетам на поддержку мер по обеспечению сбалансированности бюджетов</t>
  </si>
  <si>
    <t>Дотации бюджетам муниципальных районов на поддержку мер по обеспечению сбалансированности бюджетов</t>
  </si>
  <si>
    <t>0002 02 15002 00 0000 150</t>
  </si>
  <si>
    <t>0002 02 15002 05 0000 150</t>
  </si>
  <si>
    <t>2025 год</t>
  </si>
  <si>
    <t>Муниципальная программа  «Реализация молодежной политики и патриотического воспитания в Ельниковском муниципальном районе на 2022-2030 г»</t>
  </si>
  <si>
    <t>Муниципальная программа 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</si>
  <si>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 Реализация молодежной политики и патриотического воспитания в Ельниковском муниципальном районе на 2022-2030 г»</t>
  </si>
  <si>
    <t>Таблица2</t>
  </si>
  <si>
    <t xml:space="preserve"> Прочие субсидии </t>
  </si>
  <si>
    <t xml:space="preserve"> Прочие субсидии бюджетам муниципальных районов </t>
  </si>
  <si>
    <t>00020229999000000150</t>
  </si>
  <si>
    <t>00020229999050000150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</si>
  <si>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</si>
  <si>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</si>
  <si>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42650</t>
  </si>
  <si>
    <t>42470</t>
  </si>
  <si>
    <t>Процентные платежи по муниципальному долгу</t>
  </si>
  <si>
    <t>Мероприятия, связанные с муниципальным управлением</t>
  </si>
  <si>
    <t>41210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</si>
  <si>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</si>
  <si>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2026 год</t>
  </si>
  <si>
    <t>61160</t>
  </si>
  <si>
    <t>Муниципальная программа «Развитие культуры и туризма» Ельниковского муниципального района на 2018- 2030 годы»</t>
  </si>
  <si>
    <t xml:space="preserve">Муниципальная   программа «Профилактика безнадзорности и правонарушений               несовершеннолетних, незаконного употребления наркотических средств и психотропных веществ в Ельниковском     муниципальном  районе Республики Мордовия на 2018 - 2030 г» </t>
  </si>
  <si>
    <t xml:space="preserve">Муниципальная  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 районе Республики Мордовия на 2018 - 2030 г" </t>
  </si>
  <si>
    <t>Муниципальная программа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2013- 2030 г»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</si>
  <si>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2030   г  </t>
  </si>
  <si>
    <t>00020245179050000150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</si>
  <si>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</si>
  <si>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</si>
  <si>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Муниципальная программа  «Развитие образования в Ельниковском муниципальном районе» на 2016-2026 годы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</si>
  <si>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</si>
  <si>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77190</t>
  </si>
  <si>
    <t>"Охрана окружающей среды"</t>
  </si>
  <si>
    <t>"Другие вопросы в области охраны окружающей среды"</t>
  </si>
  <si>
    <t>Муниципальная программа "Охрана окружающей среды и повышение экологической безопасности"</t>
  </si>
  <si>
    <t>Подпрограмма . "Обращение с твердыми коммунальными отходами на территории Ельниковского района"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</si>
  <si>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</si>
  <si>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</si>
  <si>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00020245179000000150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</si>
  <si>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</si>
  <si>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Д0820</t>
  </si>
  <si>
    <t>Муниципальная программа развития сельского хозяйства и регулирования рынков сельскохозяйственной продукции, сырья и продовольствия                       Ельниковского муниципального района Республики Мордовия</t>
  </si>
  <si>
    <t>Муниципальная программа Ельниковского муниципального района Республики Мордовия "Развитие автомобильных дорог на 2023-2030 годы"</t>
  </si>
  <si>
    <t>Другие вопросы в области культуры, кинематографии</t>
  </si>
  <si>
    <t>Другие вопросы в области культуры, кинематографии.</t>
  </si>
  <si>
    <t>"Функционирование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</si>
  <si>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  государственными внебюджетными фондами</t>
  </si>
  <si>
    <t>Муниципальная программа
Ельниковского муниципального района
Республики Мордовия 
"Развитие автомобильных дорог на 2023-2030 годы"</t>
  </si>
  <si>
    <t>Муниципальная программа повышения эффективности управления муниципальными финансами в  Ельниковском муниципальном   районе Республики Мордовия на период до 2030 года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</si>
  <si>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</si>
  <si>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 Республики Мордовия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</si>
  <si>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</si>
  <si>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Резервный фонд  Администрации Ельниковского муниципального района Республики Мордовия</t>
  </si>
  <si>
    <t>Муниципальная программа «Жилище»
Ельниковского муниципального района Республики Мордовия»</t>
  </si>
  <si>
    <t>Муниципальная программа «Жилище»
Ельниковского муниципального района Республики Мордовия</t>
  </si>
  <si>
    <t>Резервный фонд  Администрации Ельниковского муниципального района Республики Мордовия.</t>
  </si>
  <si>
    <t>Жилищно- коммунальное хозяйство</t>
  </si>
  <si>
    <t>Жилищное хозяйство</t>
  </si>
  <si>
    <t>Жилищно-коммунальное хозяйство</t>
  </si>
  <si>
    <t>Оценка недвижимости, признание прав и регулирование отношений по муниципальной собственности</t>
  </si>
  <si>
    <t>830</t>
  </si>
  <si>
    <t>Исполнение судебных актов</t>
  </si>
  <si>
    <t>Основное мероприятие:"Совершенствование организации пешеходного движения"</t>
  </si>
  <si>
    <t>33</t>
  </si>
  <si>
    <t>00020249999000000150</t>
  </si>
  <si>
    <t>Прочие межбюджетные трансферты, передаваемые бюджетам</t>
  </si>
  <si>
    <t>00020249999050000150</t>
  </si>
  <si>
    <t>Прочие межбюджетные трансферты, передаваемые бюджетам муниципальных районов</t>
  </si>
  <si>
    <t>Взнос на капитальный ремонт общего имущества в многоквартирном доме</t>
  </si>
  <si>
    <t>42360</t>
  </si>
  <si>
    <t>Мероприятия в области охраны окружающей среды</t>
  </si>
  <si>
    <t>Подпрограмма" Повышение эффективности межбюджетных отношений"</t>
  </si>
  <si>
    <t>Основное мероприятие" Выравнивание бюджетной обеспеченности сельских поселение Ельниковского муниципального района"</t>
  </si>
  <si>
    <t>2027 год</t>
  </si>
  <si>
    <t>Муниципальная программа  «Развитие образования в Ельниковском муниципальном районе» на 2016-2030 годы»</t>
  </si>
  <si>
    <t>Муниципальная  программа «Развитие образования в Ельниковском муниципальном районе  на 2016-2030 годы»</t>
  </si>
  <si>
    <t>9Д181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</si>
  <si>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</si>
  <si>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</si>
  <si>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</si>
  <si>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</si>
  <si>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</si>
  <si>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Муниципальная программа Ельниковского муниципального района Республики Мордовия «Развитие муниципальной службы в Ельниковском муниципальном районе Республики Мордовия (2023– 2030 годы)»</t>
  </si>
  <si>
    <t>0002 02 35120 00 0000 150</t>
  </si>
  <si>
    <t>Субвенции бюджетам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</si>
  <si>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0002 02 35120 05 0000 150</t>
  </si>
  <si>
    <t>Субвенции бюджетам муниципальных районов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</si>
  <si>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00020245050000000150</t>
  </si>
  <si>
    <t>00020245050050000150</t>
  </si>
  <si>
    <t>Региональный проект "Педагоги и наставники"</t>
  </si>
  <si>
    <t>Ю6</t>
  </si>
  <si>
    <t>Ежемесячное денежное вознаграждение советникам директоров по воспитанию и взаимодействию с детскими общественными объединениями муниципальных общеобразовательных организаций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</si>
  <si>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</si>
  <si>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Ежемесячное денежное вознаграждение за классное руководство педагогическим работникам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</si>
  <si>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Транспорт</t>
  </si>
  <si>
    <t>Организация транспортного обслуживания населения по муниципальным маршрутам на территории Республики Мордовия</t>
  </si>
  <si>
    <t>S6340</t>
  </si>
  <si>
    <t>Коммунальное хозяйство</t>
  </si>
  <si>
    <t>Мероприятия в области жилищно-коммунального хозяйства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</si>
  <si>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</si>
  <si>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</si>
  <si>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Прочие межбюджетные трансферты общего характера</t>
  </si>
  <si>
    <t xml:space="preserve">Основное мероприятие:" Финансовая поддержка муниципальных образований в Ельниковском муниципальном районе на софинансирование расходных обязательств по финансовому обеспечению деятельности органов местного самоуправления и муниципальных учреждений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</si>
  <si>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</si>
  <si>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</si>
  <si>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Субсидии</t>
  </si>
  <si>
    <t>520</t>
  </si>
  <si>
    <t>Основное мероприятие:" Проведение конкурсов творческих работ среди учащихся"</t>
  </si>
  <si>
    <t>34</t>
  </si>
  <si>
    <t>Основное мероприятие: «Строительство ( реконструкция) автомобильных дорог»</t>
  </si>
  <si>
    <t>Основное мероприятие: ««Строительство ( реконструкция) автомобильных дорог»</t>
  </si>
  <si>
    <t xml:space="preserve">Капитальные вложения в объекты государственной (муниципальной) собственности </t>
  </si>
  <si>
    <t xml:space="preserve">Бюджетные инвестиции </t>
  </si>
  <si>
    <t>Строительство  автомобильных дорог по ул Терешковой в с Староедевичье Ельниковского муниципального района(корректировка пректно сметной документации экспертиза)</t>
  </si>
  <si>
    <t>9Д191</t>
  </si>
  <si>
    <t>Государственная поддержка отрасли культуры</t>
  </si>
  <si>
    <t>L5190</t>
  </si>
  <si>
    <t>0002 02 2551900 0000 150</t>
  </si>
  <si>
    <t>Субсидии бюджетам  на поддержку отрасли  культуры</t>
  </si>
  <si>
    <t>0002 02 2551905 0000 150</t>
  </si>
  <si>
    <t>Субсидии бюджетам муниципальных районов  на поддержку отрасли  культуры</t>
  </si>
  <si>
    <t xml:space="preserve">Расходы на обеспечение выполнения функций органов местного самоуправления </t>
  </si>
  <si>
    <r>
      <t xml:space="preserve">Расходы на обеспечение </t>
    </r>
    <r>
      <rPr>
        <b/>
        <sz val="11"/>
        <color indexed="40"/>
        <rFont val="Times New Roman"/>
        <family val="1"/>
        <charset val="204"/>
      </rPr>
      <t>выполнения функций</t>
    </r>
    <r>
      <rPr>
        <sz val="11"/>
        <rFont val="Times New Roman"/>
        <family val="1"/>
        <charset val="204"/>
      </rPr>
      <t xml:space="preserve"> органов местного самоуправления </t>
    </r>
  </si>
  <si>
    <t>Основное мероприятие «Развитие дополнительного образования детей»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</si>
  <si>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образования"</t>
  </si>
  <si>
    <t>Основное мероприятие «Организация отдыха, оздоровления и  занятости детей и подростков»</t>
  </si>
  <si>
    <t>Основное мероприятие  «Создание условий, обеспечивающих успешную социализацию детей, оставшихся без попечения родителей, находящихся в трудной жизненной ситуации»</t>
  </si>
  <si>
    <t>Основное мероприятие « Создание условий, обеспечивающих успешную социализацию детей, оставшихся без попечения родителей, находящихся в трудной жизненной ситуации»</t>
  </si>
  <si>
    <t>Основное мероприятие  «Создание условий, обеспечивающих успешную социализацию детей, оставшихся без попечения родителей, находящихся в трудной жизненной ситуации"</t>
  </si>
  <si>
    <t>Основное мероприятие «Обеспечение жильем отдельных категорий граждан»</t>
  </si>
  <si>
    <t>Основное мероприятие «Обеспечение жильем отдельных категорий граждан"</t>
  </si>
  <si>
    <t>Основное мероприятие "Обеспечение жильем отдельных категорий граждан"</t>
  </si>
  <si>
    <t>Основное мероприятие «Музейное дело, сохранение культурного наследия Мордовии»</t>
  </si>
  <si>
    <t xml:space="preserve">Основное мероприятие  «Сохранение, возрождение и развитие традиционной народной культуры, 
поддержка народного творчества и культурно-досуговой деятельности"
</t>
  </si>
  <si>
    <t>Основное мероприятие « Дополнительное образование»</t>
  </si>
  <si>
    <t>Основное мероприятие  «Дополнительное образование»</t>
  </si>
  <si>
    <t>Основное мероприятие «Дополнительное образование»</t>
  </si>
  <si>
    <t>Основное мероприятие» Содержание МКУ «ЕДДС» Ельниковского муниципального района»</t>
  </si>
  <si>
    <t>Основное мероприятие «Содержание МКУ «ЕДДС» Ельниковского муниципального района»</t>
  </si>
  <si>
    <t xml:space="preserve">Подпрограмма «Поддержка и развитие кадрового потенциала» </t>
  </si>
  <si>
    <t xml:space="preserve">Подпрограмма « Поддержка и развитие кадрового потенциала» </t>
  </si>
  <si>
    <t xml:space="preserve">Подпрограмма « Поддержка и развитие кадрового потенциала » </t>
  </si>
  <si>
    <t xml:space="preserve"> Основное мероприятие: "Рекультивация объектов накопленного экологического вреда окружающей среде»</t>
  </si>
  <si>
    <t>Основное мероприятие « Содержание автомобильных дорог общего пользования местного значения»</t>
  </si>
  <si>
    <t>Основное мероприятие «Содержание автомобильных дорог общего пользования местного значения»</t>
  </si>
  <si>
    <t>Основное мероприятие  «Содержание автомобильных дорог общего пользования местного значения»</t>
  </si>
  <si>
    <t>Основное мероприятие:"Укрепление материально-технической базы объектов культуры"</t>
  </si>
  <si>
    <t>0002 02 2546700 0000 150</t>
  </si>
  <si>
    <t>Cубсидии бюджетам на обеспечение развития и укрепления материально- технической базы домов культуры в населенных пунктах с числом жителей до 50 тысяч человек</t>
  </si>
  <si>
    <t>0002 02 2546705 0000 150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</si>
  <si>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</si>
  <si>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</si>
  <si>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L4670</t>
  </si>
  <si>
    <t>Cтимулирование применения специального налогового режима "Налог на профессиональный доход"</t>
  </si>
  <si>
    <t>78050</t>
  </si>
  <si>
    <t>Основное мероприятие:" Постановка на государственный кадастровый учет и оформление прав собственности на автомобильные дороги общего пользования местного значения"</t>
  </si>
  <si>
    <t>Оформление дорог общего пользования местного значения</t>
  </si>
  <si>
    <t>9Д950</t>
  </si>
  <si>
    <t>Основное мероприятие" Капитальный ремонт и ремонт автомобильных дорог местного значения ,капитальный ремонт и ремонт дворовых территорий многоквартирных домов,подездов к дворовым территориям многоквартирных домов населенных пунктов,катитальный ремонт и ремонт мостов"</t>
  </si>
  <si>
    <t>Ремонт автомобильных дорог общего пользования местного значения и искусственных сооружений на них</t>
  </si>
  <si>
    <t>9Д182</t>
  </si>
  <si>
    <t>Другие вопросы в области национальной экономики</t>
  </si>
  <si>
    <t>Муниципальная программа «Жилище»Ельниковского муниципального района</t>
  </si>
  <si>
    <t>Основное мероприятие: «Подготовка документов территориального планирования градостроительного зонирования и документации по планировки территории »</t>
  </si>
  <si>
    <t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</si>
  <si>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>S6290</t>
  </si>
  <si>
    <t>Мероприятия по землеустройству и землепользованию</t>
  </si>
  <si>
    <t>Мероприятия по снижению рисков и смягчению последствий чрезвычайных ситуаций</t>
  </si>
  <si>
    <t>НОРМАТИВЫ 
РАСПРЕДЕЛЕНИЯ ДОХОДОВ МЕЖДУ БЮДЖЕТОМ ЕЛЬНИКОВСКОГО МУНИЦИПАЛЬНОГО РАЙОНА РЕСПУБЛИКИ МОРДОВИЯ И БЮДЖЕТАМИ ПОСЕЛЕНИЙ НА 2026 ГОД И НА ПЛАНОВЫЙ ПЕРИОД 2027 И 2028 ГОДОВ
 (в процентах от сумм, зачисляемых в консолидированный бюджет  Ельниковского
муниципального района Республики Мордовия)</t>
  </si>
  <si>
    <t>Наименование дохода</t>
  </si>
  <si>
    <t>Местные бюджеты,%</t>
  </si>
  <si>
    <t xml:space="preserve">Бюджет Ельниковского  муниципального района Республики Мордовия </t>
  </si>
  <si>
    <t>Бюджеты поселений</t>
  </si>
  <si>
    <t>Доходы от федеральных налогов и сборов</t>
  </si>
  <si>
    <t>В части погашения задолженности и перерасчетов по отмененным налогам,сборам и иным обязательным платежам</t>
  </si>
  <si>
    <t>Земельный налог ( по обязательствам,возникшим до 1 января 2006 года), мобилизуемый  на территориях поселений)</t>
  </si>
  <si>
    <t>Налог с продаж</t>
  </si>
  <si>
    <t>Налог, взимаемый в виде стоимости потента в связи с применением упращенной системы налогооблажения (за налоговые периоды с 1 снваря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</si>
  <si>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</si>
  <si>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</si>
  <si>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</si>
  <si>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</si>
  <si>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</si>
  <si>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</si>
  <si>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</si>
  <si>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</si>
  <si>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</si>
  <si>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</si>
  <si>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</si>
  <si>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</si>
  <si>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штрафов,санкций ,возмещение ущерба</t>
  </si>
  <si>
    <t xml:space="preserve"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 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</si>
  <si>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</si>
  <si>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муниципальных районов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</si>
  <si>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</si>
  <si>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</si>
  <si>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поселений)</t>
  </si>
  <si>
    <t>Прочие поступления от денежных взысканий (штрафов)  и иных сумм в возмещение ущерба, зачисляемые в бюджеты муниципальных районов</t>
  </si>
  <si>
    <t>Прочие поступления от денежных взысканий (штрафов) 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</si>
  <si>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</si>
  <si>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</si>
  <si>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</si>
  <si>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</si>
  <si>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</si>
  <si>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Средства самообложения граждан зачисляемые в бюджеты муниципальных районов</t>
  </si>
  <si>
    <t>Средства самообложения граждан зачисляемые в бюджеты сельских поселений</t>
  </si>
  <si>
    <t xml:space="preserve">РАСПРЕДЕЛЕНИЕ 
БЮДЖЕТНЫХ АССИГНОВАНИЙ БЮДЖЕТА ЕЛЬНИКОВСКОГО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2026 ГОД И НА ПЛАНОВЫЙ ПЕРИОД 2027 И 2028 ГОДОВ
</t>
  </si>
  <si>
    <t xml:space="preserve"> Муниципальная программа «Жилище» Ельниковского муниципального района Республики Мордовия  </t>
  </si>
  <si>
    <t>2028 год</t>
  </si>
  <si>
    <t xml:space="preserve"> R0820 </t>
  </si>
  <si>
    <t>ОБЪЕМ 
БЕЗВОЗМЕЗДНЫХ ПОСТУПЛЕНИЙ В БЮДЖЕТ ЕЛЬНИКОВСКОГО  МУНИЦИПАЛЬНОГО РАЙОНА  РЕСПУБЛИКИ МОРДОВИЯ НА 2026 ГОД И НА ПЛАНОВЫЙ ПЕРИОД 2027 И 2028 
 ГОДОВ</t>
  </si>
  <si>
    <t xml:space="preserve">ВЕДОМСТВЕННАЯ СТРУКТУРА 
РАСХОДОВ БЮДЖЕТА ЕЛЬНИКОВСКОГО МУНИЦИПАЛЬНОГО РАЙОНА  
РЕСПУБЛИКИ МОРДОВИЯНА 2026 ГОД И НА ПЛАНОВЫЙ ПЕРИОД 2027 И 2028 ГОДОВ
</t>
  </si>
  <si>
    <t xml:space="preserve">РАСПРЕДЕЛЕНИЕ 
БЮДЖЕТНЫХ АССИГНОВАНИЙ БЮДЖЕТА ЕЛЬНИКОВСКОГО МУНИЦИПАЛЬНОГО РАЙОНА  
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
ВИДОВ РАСХОДОВ КЛАССИФИКАЦИИ РАСХОДОВ БЮДЖЕТОВ НА 2026 ГОД И НА ПЛАНОВЫЙ ПЕРИОД 2027 И 2028 ГОДОВ
</t>
  </si>
  <si>
    <t xml:space="preserve">РАСПРЕДЕЛЕНИЕ 
БЮДЖЕТНЫХ АССИГНОВАНИЙ БЮДЖЕТА ЕЛЬНИКОВСКОГО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
НА 2026 ГОД И НА ПЛАНОВЫЙ ПЕРИОД 2027 И 2028 ГОДОВ
</t>
  </si>
  <si>
    <t xml:space="preserve">РАСПРЕДЕЛЕНИЕ 
ДОТАЦИЙ НА ВЫРАВНИВАНИЕ БЮДЖЕТНОЙ ОБЕСПЕЧЕННОСТИ ПОСЕЛЕНИЙ НА 2026 ГОД И НА ПЛАНОВЫЙ ПЕРИОД 2027 И 2028 ГОДОВ
</t>
  </si>
  <si>
    <t xml:space="preserve">РАСПРЕДЕЛЕНИЕ 
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ФедерацииНА 2026 ГОД И НА ПЛАНОВЫЙ ПЕРИОД 2027 И 2028 ГОДОВ
</t>
  </si>
  <si>
    <t>ИСТОЧНИКИ 
ВНУТРЕННЕГО ФИНАНСИРОВАНИЯ ДЕФИЦИТА БЮДЖЕТА ЕЛЬНИКОВСКОГО МУНИЦИПАЛЬНОГО РАЙОНА  РЕСПУБЛИКИ МОРДОВИЯНА 2026 ГОД И НА ПЛАНОВЫЙ ПЕРИОД 2027 И 2028 годов</t>
  </si>
  <si>
    <t>Муниципальная программа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2030 годы)»</t>
  </si>
  <si>
    <t>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</si>
  <si>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</si>
  <si>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Межбюджетные трансферты, передаваемые бюджетам 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</si>
  <si>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Муниципальная программа Ельниковского 
муниципального района "Совершенствование и 
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на 2018 - 2030 годы"</t>
  </si>
  <si>
    <t>Муниципальная программа «Развитие физической культуры и спорта в Ельниковском муниципальном  районе Республики Мордовия.»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</si>
  <si>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многодетных семей питания с освобождением от оплаты его стоимости</t>
  </si>
  <si>
    <t>Обеспечение проведения выборов и референдумов</t>
  </si>
  <si>
    <t xml:space="preserve">Проведение выборов депутатов Совета депутатов Ельниковского муниципального округа Республики Мордовия
                                                                                          </t>
  </si>
  <si>
    <t>Специальные расходы</t>
  </si>
  <si>
    <t>880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</si>
  <si>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</si>
  <si>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 xml:space="preserve"> Муниципальная программа «Модернизация и реформирование жилищно-коммунального хозяйства Ельниковского муниципального района Республики Мордовия </t>
  </si>
  <si>
    <t>35</t>
  </si>
  <si>
    <t xml:space="preserve"> Основное мероприятие :"Текущий и капитальный ремонт объектов теплоснабжения, водоснабжения и водоотведения, находящихся в муниципальной собственности"</t>
  </si>
  <si>
    <t>Текущий и капитальный ремонт объектов теплоснабжения, водоснабжения и водоотведения, находящихся в муниципальной собственности</t>
  </si>
  <si>
    <t>S6230</t>
  </si>
  <si>
    <t>Текущий и капитальный ремонт объектов водоснабжения и водоотведения, находящихся в муниципальной собственности</t>
  </si>
  <si>
    <t xml:space="preserve"> Жилищно- коммунальное хозяйство </t>
  </si>
  <si>
    <t xml:space="preserve"> Коммунальное хозяйство </t>
  </si>
  <si>
    <t xml:space="preserve"> Администрация Ельниковского муниципального района  Республики Мордовия </t>
  </si>
  <si>
    <t>Судебная система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</si>
  <si>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</si>
  <si>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51200</t>
  </si>
  <si>
    <t>8599,5</t>
  </si>
  <si>
    <t>8599,6</t>
  </si>
  <si>
    <t>Муниципальная программа " Повышение безопасности дорожного движения в Ельниковском муниципальном районе на 2021-2028 г"</t>
  </si>
  <si>
    <t xml:space="preserve">Муниципальная программа "Профилактика терроризма и экстремизма на территории Ельниковского муниципального района на 2022-2028 годы." </t>
  </si>
  <si>
    <t>Приложение 1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</si>
  <si>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2
к решению  Совета депутатов
 Ельниковского 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</si>
  <si>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3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</si>
  <si>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4 
к решению Совета депутатов Ельниковского 
муниципального района Республики Мордовия«О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</si>
  <si>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5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</si>
  <si>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6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</si>
  <si>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7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</si>
  <si>
    <t>Приложение 8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2026 ГОД И НА ПЛАНОВЫЙ ПЕРИОД 2027 И 2028 годов»  от  25.12 .2025             №232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</si>
</sst>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000000"/>
    <numFmt numFmtId="169" formatCode="#,##0.00_ ;\-#,##0.00\ "/>
  </numFmts>
  <fonts count="2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40"/>
      <name val="Times New Roman"/>
      <family val="1"/>
      <charset val="204"/>
    </font>
    <font>
      <sz val="12"/>
      <color rgb="FF22272F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8">
    <xf numFmtId="164" fontId="0" fillId="0" borderId="0">
      <alignment vertical="top" wrapText="1"/>
    </xf>
    <xf numFmtId="0" fontId="10" fillId="0" borderId="0"/>
    <xf numFmtId="0" fontId="7" fillId="0" borderId="0"/>
    <xf numFmtId="0" fontId="20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53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4" fillId="0" borderId="0" xfId="0" applyNumberFormat="1" applyFont="1" applyFill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 vertical="top" wrapText="1"/>
    </xf>
    <xf numFmtId="164" fontId="8" fillId="0" borderId="0" xfId="0" applyFont="1" applyFill="1" applyAlignment="1"/>
    <xf numFmtId="164" fontId="11" fillId="0" borderId="0" xfId="0" applyFont="1" applyFill="1" applyAlignment="1">
      <alignment horizontal="left"/>
    </xf>
    <xf numFmtId="165" fontId="11" fillId="0" borderId="0" xfId="0" applyNumberFormat="1" applyFont="1" applyFill="1" applyAlignment="1"/>
    <xf numFmtId="166" fontId="11" fillId="0" borderId="0" xfId="0" applyNumberFormat="1" applyFont="1" applyFill="1" applyAlignment="1"/>
    <xf numFmtId="164" fontId="11" fillId="0" borderId="0" xfId="0" applyFont="1" applyFill="1" applyAlignment="1"/>
    <xf numFmtId="164" fontId="12" fillId="0" borderId="0" xfId="0" applyFont="1" applyFill="1" applyAlignment="1">
      <alignment horizontal="left" wrapText="1"/>
    </xf>
    <xf numFmtId="164" fontId="12" fillId="0" borderId="0" xfId="0" applyFont="1" applyFill="1" applyAlignment="1">
      <alignment horizontal="center"/>
    </xf>
    <xf numFmtId="165" fontId="11" fillId="0" borderId="0" xfId="0" applyNumberFormat="1" applyFont="1" applyFill="1" applyAlignment="1">
      <alignment horizontal="right"/>
    </xf>
    <xf numFmtId="165" fontId="11" fillId="0" borderId="0" xfId="0" applyNumberFormat="1" applyFont="1" applyFill="1" applyBorder="1" applyAlignment="1"/>
    <xf numFmtId="166" fontId="11" fillId="0" borderId="0" xfId="0" applyNumberFormat="1" applyFont="1" applyFill="1" applyBorder="1" applyAlignment="1"/>
    <xf numFmtId="164" fontId="11" fillId="0" borderId="0" xfId="0" applyFont="1" applyFill="1" applyBorder="1" applyAlignment="1"/>
    <xf numFmtId="49" fontId="12" fillId="0" borderId="4" xfId="0" applyNumberFormat="1" applyFont="1" applyFill="1" applyBorder="1" applyAlignment="1">
      <alignment horizontal="center"/>
    </xf>
    <xf numFmtId="49" fontId="11" fillId="0" borderId="0" xfId="0" applyNumberFormat="1" applyFont="1" applyFill="1" applyBorder="1" applyAlignment="1"/>
    <xf numFmtId="0" fontId="6" fillId="3" borderId="4" xfId="1" applyFont="1" applyFill="1" applyBorder="1" applyAlignment="1">
      <alignment horizontal="left" vertical="top"/>
    </xf>
    <xf numFmtId="165" fontId="11" fillId="3" borderId="0" xfId="0" applyNumberFormat="1" applyFont="1" applyFill="1" applyAlignment="1"/>
    <xf numFmtId="166" fontId="11" fillId="3" borderId="0" xfId="0" applyNumberFormat="1" applyFont="1" applyFill="1" applyBorder="1" applyAlignment="1"/>
    <xf numFmtId="164" fontId="11" fillId="3" borderId="0" xfId="0" applyFont="1" applyFill="1" applyAlignment="1"/>
    <xf numFmtId="165" fontId="11" fillId="3" borderId="4" xfId="1" applyNumberFormat="1" applyFont="1" applyFill="1" applyBorder="1"/>
    <xf numFmtId="0" fontId="11" fillId="3" borderId="4" xfId="1" applyFont="1" applyFill="1" applyBorder="1" applyAlignment="1">
      <alignment horizontal="left" vertical="top"/>
    </xf>
    <xf numFmtId="49" fontId="11" fillId="3" borderId="0" xfId="0" applyNumberFormat="1" applyFont="1" applyFill="1" applyAlignment="1">
      <alignment horizontal="right"/>
    </xf>
    <xf numFmtId="49" fontId="6" fillId="3" borderId="0" xfId="0" applyNumberFormat="1" applyFont="1" applyFill="1" applyAlignment="1">
      <alignment horizontal="right"/>
    </xf>
    <xf numFmtId="165" fontId="11" fillId="0" borderId="0" xfId="0" applyNumberFormat="1" applyFont="1" applyFill="1" applyBorder="1" applyAlignment="1">
      <alignment horizontal="left" vertical="top"/>
    </xf>
    <xf numFmtId="0" fontId="14" fillId="0" borderId="0" xfId="2" applyFont="1"/>
    <xf numFmtId="0" fontId="15" fillId="0" borderId="0" xfId="2" applyFont="1" applyBorder="1" applyAlignment="1"/>
    <xf numFmtId="0" fontId="7" fillId="0" borderId="0" xfId="2" applyAlignment="1"/>
    <xf numFmtId="0" fontId="15" fillId="0" borderId="0" xfId="2" applyFont="1" applyBorder="1" applyAlignment="1">
      <alignment wrapText="1"/>
    </xf>
    <xf numFmtId="0" fontId="12" fillId="0" borderId="0" xfId="2" applyFont="1" applyBorder="1" applyAlignment="1"/>
    <xf numFmtId="0" fontId="9" fillId="0" borderId="0" xfId="2" applyFont="1" applyBorder="1" applyAlignment="1">
      <alignment horizontal="center" wrapText="1"/>
    </xf>
    <xf numFmtId="0" fontId="9" fillId="0" borderId="0" xfId="2" applyFont="1" applyBorder="1" applyAlignment="1">
      <alignment wrapText="1"/>
    </xf>
    <xf numFmtId="0" fontId="9" fillId="0" borderId="0" xfId="2" applyFont="1" applyBorder="1" applyAlignment="1">
      <alignment horizontal="left"/>
    </xf>
    <xf numFmtId="0" fontId="7" fillId="0" borderId="0" xfId="2" applyAlignment="1">
      <alignment wrapText="1"/>
    </xf>
    <xf numFmtId="0" fontId="14" fillId="0" borderId="0" xfId="2" applyFont="1" applyAlignment="1">
      <alignment wrapText="1"/>
    </xf>
    <xf numFmtId="165" fontId="17" fillId="0" borderId="0" xfId="2" applyNumberFormat="1" applyFont="1" applyBorder="1" applyAlignment="1">
      <alignment wrapText="1"/>
    </xf>
    <xf numFmtId="165" fontId="18" fillId="0" borderId="0" xfId="2" applyNumberFormat="1" applyFont="1" applyBorder="1" applyAlignment="1">
      <alignment wrapText="1"/>
    </xf>
    <xf numFmtId="2" fontId="14" fillId="0" borderId="0" xfId="2" applyNumberFormat="1" applyFont="1"/>
    <xf numFmtId="49" fontId="13" fillId="0" borderId="4" xfId="2" applyNumberFormat="1" applyFont="1" applyBorder="1" applyAlignment="1">
      <alignment horizontal="center" vertical="top"/>
    </xf>
    <xf numFmtId="49" fontId="13" fillId="0" borderId="4" xfId="2" applyNumberFormat="1" applyFont="1" applyBorder="1" applyAlignment="1">
      <alignment horizontal="center"/>
    </xf>
    <xf numFmtId="1" fontId="13" fillId="0" borderId="4" xfId="2" applyNumberFormat="1" applyFont="1" applyBorder="1" applyAlignment="1">
      <alignment horizontal="center"/>
    </xf>
    <xf numFmtId="0" fontId="13" fillId="0" borderId="4" xfId="2" applyFont="1" applyBorder="1" applyAlignment="1">
      <alignment horizontal="center" vertical="top" wrapText="1"/>
    </xf>
    <xf numFmtId="0" fontId="13" fillId="0" borderId="4" xfId="2" applyFont="1" applyBorder="1" applyAlignment="1">
      <alignment vertical="top" wrapText="1"/>
    </xf>
    <xf numFmtId="165" fontId="13" fillId="0" borderId="0" xfId="2" applyNumberFormat="1" applyFont="1" applyBorder="1" applyAlignment="1">
      <alignment horizontal="right"/>
    </xf>
    <xf numFmtId="0" fontId="15" fillId="0" borderId="4" xfId="2" applyFont="1" applyBorder="1" applyAlignment="1">
      <alignment horizontal="center" vertical="top" wrapText="1"/>
    </xf>
    <xf numFmtId="165" fontId="13" fillId="0" borderId="4" xfId="2" applyNumberFormat="1" applyFont="1" applyFill="1" applyBorder="1" applyAlignment="1">
      <alignment horizontal="right"/>
    </xf>
    <xf numFmtId="0" fontId="14" fillId="0" borderId="0" xfId="2" applyFont="1" applyFill="1"/>
    <xf numFmtId="0" fontId="15" fillId="0" borderId="4" xfId="2" applyFont="1" applyBorder="1" applyAlignment="1">
      <alignment horizontal="left" vertical="top" wrapText="1"/>
    </xf>
    <xf numFmtId="165" fontId="15" fillId="0" borderId="4" xfId="2" applyNumberFormat="1" applyFont="1" applyFill="1" applyBorder="1" applyAlignment="1">
      <alignment horizontal="right"/>
    </xf>
    <xf numFmtId="2" fontId="14" fillId="0" borderId="0" xfId="2" applyNumberFormat="1" applyFont="1" applyFill="1"/>
    <xf numFmtId="165" fontId="14" fillId="0" borderId="0" xfId="2" applyNumberFormat="1" applyFont="1" applyFill="1"/>
    <xf numFmtId="0" fontId="15" fillId="0" borderId="4" xfId="2" applyFont="1" applyBorder="1" applyAlignment="1">
      <alignment vertical="top" wrapText="1"/>
    </xf>
    <xf numFmtId="0" fontId="15" fillId="4" borderId="4" xfId="2" applyFont="1" applyFill="1" applyBorder="1" applyAlignment="1">
      <alignment horizontal="center" vertical="top" wrapText="1"/>
    </xf>
    <xf numFmtId="165" fontId="14" fillId="0" borderId="0" xfId="2" applyNumberFormat="1" applyFont="1" applyFill="1" applyBorder="1"/>
    <xf numFmtId="0" fontId="14" fillId="0" borderId="0" xfId="2" applyFont="1" applyFill="1" applyBorder="1"/>
    <xf numFmtId="167" fontId="14" fillId="0" borderId="0" xfId="2" applyNumberFormat="1" applyFont="1" applyBorder="1"/>
    <xf numFmtId="0" fontId="14" fillId="0" borderId="0" xfId="2" applyFont="1" applyBorder="1"/>
    <xf numFmtId="165" fontId="15" fillId="4" borderId="0" xfId="2" applyNumberFormat="1" applyFont="1" applyFill="1" applyBorder="1" applyAlignment="1">
      <alignment horizontal="center"/>
    </xf>
    <xf numFmtId="0" fontId="15" fillId="0" borderId="4" xfId="2" applyFont="1" applyFill="1" applyBorder="1" applyAlignment="1">
      <alignment horizontal="center" vertical="top" wrapText="1"/>
    </xf>
    <xf numFmtId="165" fontId="14" fillId="0" borderId="0" xfId="2" applyNumberFormat="1" applyFont="1"/>
    <xf numFmtId="4" fontId="14" fillId="0" borderId="0" xfId="2" applyNumberFormat="1" applyFont="1"/>
    <xf numFmtId="165" fontId="13" fillId="0" borderId="0" xfId="2" applyNumberFormat="1" applyFont="1" applyBorder="1"/>
    <xf numFmtId="3" fontId="14" fillId="0" borderId="0" xfId="2" applyNumberFormat="1" applyFont="1"/>
    <xf numFmtId="9" fontId="14" fillId="0" borderId="0" xfId="2" applyNumberFormat="1" applyFont="1"/>
    <xf numFmtId="16" fontId="14" fillId="0" borderId="0" xfId="2" applyNumberFormat="1" applyFont="1"/>
    <xf numFmtId="165" fontId="12" fillId="0" borderId="0" xfId="2" applyNumberFormat="1" applyFont="1"/>
    <xf numFmtId="0" fontId="4" fillId="3" borderId="4" xfId="1" applyNumberFormat="1" applyFont="1" applyFill="1" applyBorder="1" applyAlignment="1">
      <alignment wrapText="1"/>
    </xf>
    <xf numFmtId="165" fontId="12" fillId="3" borderId="4" xfId="1" applyNumberFormat="1" applyFont="1" applyFill="1" applyBorder="1"/>
    <xf numFmtId="0" fontId="4" fillId="0" borderId="1" xfId="0" applyNumberFormat="1" applyFont="1" applyFill="1" applyBorder="1" applyAlignment="1">
      <alignment horizontal="center" wrapText="1"/>
    </xf>
    <xf numFmtId="165" fontId="11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right" vertical="top" wrapText="1"/>
    </xf>
    <xf numFmtId="49" fontId="6" fillId="0" borderId="4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vertical="top" wrapText="1"/>
    </xf>
    <xf numFmtId="0" fontId="19" fillId="5" borderId="12" xfId="0" applyNumberFormat="1" applyFont="1" applyFill="1" applyBorder="1" applyAlignment="1">
      <alignment vertical="top" wrapText="1"/>
    </xf>
    <xf numFmtId="0" fontId="19" fillId="5" borderId="11" xfId="0" applyNumberFormat="1" applyFont="1" applyFill="1" applyBorder="1" applyAlignment="1">
      <alignment vertical="top" wrapText="1"/>
    </xf>
    <xf numFmtId="0" fontId="19" fillId="0" borderId="4" xfId="0" applyNumberFormat="1" applyFont="1" applyFill="1" applyBorder="1" applyAlignment="1">
      <alignment vertical="top" wrapText="1"/>
    </xf>
    <xf numFmtId="164" fontId="19" fillId="0" borderId="4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164" fontId="6" fillId="5" borderId="4" xfId="0" applyNumberFormat="1" applyFont="1" applyFill="1" applyBorder="1" applyAlignment="1">
      <alignment vertical="top" wrapText="1"/>
    </xf>
    <xf numFmtId="0" fontId="6" fillId="5" borderId="4" xfId="0" applyNumberFormat="1" applyFont="1" applyFill="1" applyBorder="1" applyAlignment="1">
      <alignment wrapText="1"/>
    </xf>
    <xf numFmtId="164" fontId="8" fillId="0" borderId="0" xfId="0" applyFont="1" applyFill="1" applyAlignment="1">
      <alignment vertical="top"/>
    </xf>
    <xf numFmtId="164" fontId="11" fillId="0" borderId="0" xfId="0" applyFont="1" applyFill="1" applyAlignment="1">
      <alignment vertical="top"/>
    </xf>
    <xf numFmtId="164" fontId="12" fillId="0" borderId="0" xfId="0" applyFont="1" applyFill="1" applyAlignment="1">
      <alignment horizontal="center" vertical="top"/>
    </xf>
    <xf numFmtId="49" fontId="12" fillId="0" borderId="4" xfId="0" applyNumberFormat="1" applyFont="1" applyFill="1" applyBorder="1" applyAlignment="1">
      <alignment horizontal="center" vertical="top"/>
    </xf>
    <xf numFmtId="0" fontId="6" fillId="3" borderId="4" xfId="1" applyFont="1" applyFill="1" applyBorder="1" applyAlignment="1">
      <alignment vertical="top" wrapText="1"/>
    </xf>
    <xf numFmtId="0" fontId="6" fillId="3" borderId="4" xfId="1" applyNumberFormat="1" applyFont="1" applyFill="1" applyBorder="1" applyAlignment="1">
      <alignment vertical="top" wrapText="1"/>
    </xf>
    <xf numFmtId="0" fontId="4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left" wrapText="1"/>
    </xf>
    <xf numFmtId="165" fontId="4" fillId="0" borderId="4" xfId="0" applyNumberFormat="1" applyFont="1" applyFill="1" applyBorder="1" applyAlignment="1">
      <alignment horizontal="right" wrapText="1"/>
    </xf>
    <xf numFmtId="0" fontId="6" fillId="0" borderId="4" xfId="0" applyNumberFormat="1" applyFont="1" applyFill="1" applyBorder="1" applyAlignment="1">
      <alignment horizontal="center" wrapText="1"/>
    </xf>
    <xf numFmtId="165" fontId="6" fillId="0" borderId="4" xfId="0" applyNumberFormat="1" applyFont="1" applyFill="1" applyBorder="1" applyAlignment="1">
      <alignment horizontal="right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wrapText="1"/>
    </xf>
    <xf numFmtId="49" fontId="6" fillId="2" borderId="4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left" vertical="top" wrapText="1"/>
    </xf>
    <xf numFmtId="49" fontId="6" fillId="0" borderId="7" xfId="0" applyNumberFormat="1" applyFont="1" applyFill="1" applyBorder="1" applyAlignment="1">
      <alignment horizontal="center" wrapText="1"/>
    </xf>
    <xf numFmtId="0" fontId="6" fillId="0" borderId="7" xfId="0" applyNumberFormat="1" applyFont="1" applyFill="1" applyBorder="1" applyAlignment="1">
      <alignment horizontal="center" wrapText="1"/>
    </xf>
    <xf numFmtId="0" fontId="6" fillId="2" borderId="7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4" fontId="6" fillId="0" borderId="1" xfId="0" applyNumberFormat="1" applyFont="1" applyFill="1" applyBorder="1" applyAlignment="1">
      <alignment vertical="top" wrapText="1"/>
    </xf>
    <xf numFmtId="165" fontId="6" fillId="0" borderId="1" xfId="0" applyNumberFormat="1" applyFont="1" applyFill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168" fontId="6" fillId="0" borderId="1" xfId="0" applyNumberFormat="1" applyFont="1" applyFill="1" applyBorder="1" applyAlignment="1">
      <alignment vertical="top" wrapText="1"/>
    </xf>
    <xf numFmtId="0" fontId="6" fillId="2" borderId="1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0" fontId="6" fillId="2" borderId="9" xfId="0" applyNumberFormat="1" applyFont="1" applyFill="1" applyBorder="1" applyAlignment="1">
      <alignment horizontal="center" wrapText="1"/>
    </xf>
    <xf numFmtId="0" fontId="11" fillId="0" borderId="1" xfId="3" applyNumberFormat="1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4" fontId="4" fillId="0" borderId="4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vertical="top"/>
    </xf>
    <xf numFmtId="168" fontId="4" fillId="0" borderId="1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horizontal="justify" wrapText="1"/>
    </xf>
    <xf numFmtId="164" fontId="6" fillId="0" borderId="4" xfId="0" applyNumberFormat="1" applyFont="1" applyFill="1" applyBorder="1" applyAlignment="1">
      <alignment horizontal="left" wrapText="1"/>
    </xf>
    <xf numFmtId="164" fontId="19" fillId="5" borderId="4" xfId="0" applyNumberFormat="1" applyFont="1" applyFill="1" applyBorder="1" applyAlignment="1">
      <alignment vertical="top" wrapText="1"/>
    </xf>
    <xf numFmtId="0" fontId="11" fillId="0" borderId="4" xfId="3" applyNumberFormat="1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vertical="top" wrapText="1"/>
    </xf>
    <xf numFmtId="164" fontId="19" fillId="0" borderId="0" xfId="0" applyNumberFormat="1" applyFont="1" applyFill="1" applyAlignment="1">
      <alignment vertical="top" wrapText="1"/>
    </xf>
    <xf numFmtId="165" fontId="11" fillId="0" borderId="0" xfId="0" applyNumberFormat="1" applyFont="1" applyFill="1" applyBorder="1" applyAlignment="1">
      <alignment horizontal="left" vertical="top"/>
    </xf>
    <xf numFmtId="0" fontId="6" fillId="0" borderId="4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vertical="top" wrapText="1"/>
    </xf>
    <xf numFmtId="165" fontId="11" fillId="0" borderId="0" xfId="0" applyNumberFormat="1" applyFont="1" applyFill="1" applyBorder="1" applyAlignment="1">
      <alignment horizontal="left" vertical="top"/>
    </xf>
    <xf numFmtId="49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wrapText="1"/>
    </xf>
    <xf numFmtId="164" fontId="6" fillId="0" borderId="9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3" borderId="4" xfId="1" applyNumberFormat="1" applyFont="1" applyFill="1" applyBorder="1" applyAlignment="1">
      <alignment horizontal="left" vertical="top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0" xfId="0" applyNumberFormat="1" applyFont="1" applyFill="1" applyAlignment="1">
      <alignment vertical="top" wrapText="1"/>
    </xf>
    <xf numFmtId="49" fontId="6" fillId="0" borderId="2" xfId="0" applyNumberFormat="1" applyFont="1" applyFill="1" applyBorder="1" applyAlignment="1">
      <alignment horizontal="center" wrapText="1"/>
    </xf>
    <xf numFmtId="49" fontId="6" fillId="0" borderId="3" xfId="0" applyNumberFormat="1" applyFont="1" applyFill="1" applyBorder="1" applyAlignment="1">
      <alignment horizontal="center" wrapText="1"/>
    </xf>
    <xf numFmtId="164" fontId="21" fillId="0" borderId="0" xfId="0" applyNumberFormat="1" applyFont="1" applyFill="1" applyAlignment="1">
      <alignment vertical="top" wrapText="1"/>
    </xf>
    <xf numFmtId="0" fontId="8" fillId="6" borderId="4" xfId="0" applyNumberFormat="1" applyFont="1" applyFill="1" applyBorder="1" applyAlignment="1">
      <alignment horizontal="left" vertical="top" wrapText="1"/>
    </xf>
    <xf numFmtId="49" fontId="6" fillId="0" borderId="9" xfId="0" applyNumberFormat="1" applyFont="1" applyFill="1" applyBorder="1" applyAlignment="1">
      <alignment horizontal="center" wrapText="1"/>
    </xf>
    <xf numFmtId="167" fontId="19" fillId="0" borderId="4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0" applyNumberFormat="1" applyFont="1" applyFill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0" fontId="11" fillId="5" borderId="4" xfId="0" applyNumberFormat="1" applyFont="1" applyFill="1" applyBorder="1" applyAlignment="1">
      <alignment wrapText="1"/>
    </xf>
    <xf numFmtId="165" fontId="11" fillId="0" borderId="4" xfId="0" applyNumberFormat="1" applyFont="1" applyFill="1" applyBorder="1" applyAlignment="1">
      <alignment horizontal="right" wrapText="1"/>
    </xf>
    <xf numFmtId="49" fontId="6" fillId="0" borderId="13" xfId="0" applyNumberFormat="1" applyFont="1" applyFill="1" applyBorder="1" applyAlignment="1">
      <alignment horizontal="center" wrapText="1"/>
    </xf>
    <xf numFmtId="164" fontId="0" fillId="0" borderId="4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165" fontId="6" fillId="0" borderId="4" xfId="0" applyNumberFormat="1" applyFont="1" applyFill="1" applyBorder="1" applyAlignment="1">
      <alignment horizontal="right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3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wrapText="1"/>
    </xf>
    <xf numFmtId="0" fontId="4" fillId="0" borderId="10" xfId="0" applyNumberFormat="1" applyFont="1" applyFill="1" applyBorder="1" applyAlignment="1">
      <alignment horizontal="center" wrapText="1"/>
    </xf>
    <xf numFmtId="164" fontId="0" fillId="0" borderId="15" xfId="0" applyNumberFormat="1" applyFont="1" applyFill="1" applyBorder="1" applyAlignment="1">
      <alignment vertical="top" wrapText="1"/>
    </xf>
    <xf numFmtId="164" fontId="23" fillId="0" borderId="0" xfId="0" applyNumberFormat="1" applyFont="1" applyFill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168" fontId="6" fillId="0" borderId="4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21" fillId="0" borderId="4" xfId="0" applyNumberFormat="1" applyFont="1" applyFill="1" applyBorder="1" applyAlignment="1">
      <alignment vertical="top" wrapText="1"/>
    </xf>
    <xf numFmtId="168" fontId="6" fillId="0" borderId="0" xfId="0" applyNumberFormat="1" applyFont="1" applyFill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2" borderId="2" xfId="0" applyNumberFormat="1" applyFont="1" applyFill="1" applyBorder="1" applyAlignment="1">
      <alignment horizontal="center" wrapText="1"/>
    </xf>
    <xf numFmtId="0" fontId="6" fillId="0" borderId="9" xfId="0" applyNumberFormat="1" applyFont="1" applyFill="1" applyBorder="1" applyAlignment="1">
      <alignment horizontal="center" wrapText="1"/>
    </xf>
    <xf numFmtId="0" fontId="6" fillId="0" borderId="10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0" fillId="0" borderId="8" xfId="0" applyNumberFormat="1" applyFont="1" applyFill="1" applyBorder="1" applyAlignment="1">
      <alignment vertical="top" wrapText="1"/>
    </xf>
    <xf numFmtId="49" fontId="6" fillId="0" borderId="8" xfId="0" applyNumberFormat="1" applyFont="1" applyFill="1" applyBorder="1" applyAlignment="1">
      <alignment horizontal="center" wrapText="1"/>
    </xf>
    <xf numFmtId="0" fontId="6" fillId="0" borderId="8" xfId="0" applyNumberFormat="1" applyFont="1" applyFill="1" applyBorder="1" applyAlignment="1">
      <alignment horizontal="center" wrapText="1"/>
    </xf>
    <xf numFmtId="0" fontId="6" fillId="2" borderId="8" xfId="0" applyNumberFormat="1" applyFont="1" applyFill="1" applyBorder="1" applyAlignment="1">
      <alignment horizontal="center" wrapText="1"/>
    </xf>
    <xf numFmtId="0" fontId="4" fillId="2" borderId="10" xfId="0" applyNumberFormat="1" applyFont="1" applyFill="1" applyBorder="1" applyAlignment="1">
      <alignment horizontal="center" wrapText="1"/>
    </xf>
    <xf numFmtId="49" fontId="6" fillId="0" borderId="10" xfId="0" applyNumberFormat="1" applyFont="1" applyFill="1" applyBorder="1" applyAlignment="1">
      <alignment horizontal="center" wrapText="1"/>
    </xf>
    <xf numFmtId="0" fontId="6" fillId="2" borderId="10" xfId="0" applyNumberFormat="1" applyFont="1" applyFill="1" applyBorder="1" applyAlignment="1">
      <alignment horizontal="center" wrapText="1"/>
    </xf>
    <xf numFmtId="49" fontId="8" fillId="0" borderId="4" xfId="0" applyNumberFormat="1" applyFont="1" applyFill="1" applyBorder="1" applyAlignment="1">
      <alignment horizontal="center" vertical="top"/>
    </xf>
    <xf numFmtId="164" fontId="6" fillId="0" borderId="10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0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2" xfId="0" applyNumberFormat="1" applyFont="1" applyFill="1" applyBorder="1" applyAlignment="1">
      <alignment vertical="top" wrapText="1"/>
    </xf>
    <xf numFmtId="164" fontId="6" fillId="0" borderId="16" xfId="0" applyNumberFormat="1" applyFont="1" applyFill="1" applyBorder="1" applyAlignment="1">
      <alignment vertical="top" wrapText="1"/>
    </xf>
    <xf numFmtId="164" fontId="6" fillId="0" borderId="20" xfId="0" applyNumberFormat="1" applyFont="1" applyFill="1" applyBorder="1" applyAlignment="1">
      <alignment vertical="top" wrapText="1"/>
    </xf>
    <xf numFmtId="49" fontId="6" fillId="0" borderId="10" xfId="0" applyNumberFormat="1" applyFont="1" applyFill="1" applyBorder="1" applyAlignment="1">
      <alignment horizontal="center" wrapText="1"/>
    </xf>
    <xf numFmtId="0" fontId="8" fillId="0" borderId="8" xfId="0" applyNumberFormat="1" applyFont="1" applyFill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center" wrapText="1"/>
    </xf>
    <xf numFmtId="164" fontId="4" fillId="0" borderId="16" xfId="0" applyNumberFormat="1" applyFont="1" applyFill="1" applyBorder="1" applyAlignment="1">
      <alignment vertical="top" wrapText="1"/>
    </xf>
    <xf numFmtId="0" fontId="4" fillId="0" borderId="8" xfId="0" applyNumberFormat="1" applyFont="1" applyFill="1" applyBorder="1" applyAlignment="1">
      <alignment horizontal="center" wrapText="1"/>
    </xf>
    <xf numFmtId="0" fontId="4" fillId="2" borderId="8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49" fontId="6" fillId="0" borderId="10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7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10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wrapText="1"/>
    </xf>
    <xf numFmtId="164" fontId="4" fillId="0" borderId="10" xfId="0" applyNumberFormat="1" applyFont="1" applyFill="1" applyBorder="1" applyAlignment="1">
      <alignment horizontal="center" wrapText="1"/>
    </xf>
    <xf numFmtId="165" fontId="12" fillId="0" borderId="4" xfId="0" applyNumberFormat="1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0" applyNumberFormat="1" applyFont="1" applyFill="1" applyBorder="1" applyAlignment="1">
      <alignment vertical="top" wrapText="1"/>
    </xf>
    <xf numFmtId="0" fontId="11" fillId="0" borderId="6" xfId="0" applyNumberFormat="1" applyFont="1" applyFill="1" applyBorder="1" applyAlignment="1">
      <alignment horizontal="left" vertical="top" wrapText="1"/>
    </xf>
    <xf numFmtId="164" fontId="6" fillId="0" borderId="4" xfId="0" applyNumberFormat="1" applyFont="1" applyFill="1" applyBorder="1" applyAlignment="1">
      <alignment vertical="top" wrapText="1"/>
    </xf>
    <xf numFmtId="165" fontId="6" fillId="0" borderId="1" xfId="0" applyNumberFormat="1" applyFont="1" applyFill="1" applyBorder="1" applyAlignment="1">
      <alignment horizontal="right" wrapText="1"/>
    </xf>
    <xf numFmtId="0" fontId="22" fillId="0" borderId="4" xfId="3" applyNumberFormat="1" applyFont="1" applyFill="1" applyBorder="1" applyAlignment="1">
      <alignment horizontal="center" vertical="center" wrapText="1"/>
    </xf>
    <xf numFmtId="0" fontId="11" fillId="0" borderId="4" xfId="3" applyNumberFormat="1" applyFont="1" applyFill="1" applyBorder="1" applyAlignment="1">
      <alignment horizontal="center" vertical="center" wrapText="1"/>
    </xf>
    <xf numFmtId="0" fontId="25" fillId="0" borderId="4" xfId="3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vertical="top" wrapText="1"/>
    </xf>
    <xf numFmtId="0" fontId="11" fillId="3" borderId="7" xfId="1" applyFont="1" applyFill="1" applyBorder="1" applyAlignment="1">
      <alignment horizontal="left" vertical="top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49" fontId="8" fillId="0" borderId="7" xfId="0" applyNumberFormat="1" applyFont="1" applyFill="1" applyBorder="1" applyAlignment="1">
      <alignment horizontal="center" vertical="top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7" xfId="0" applyNumberFormat="1" applyFont="1" applyFill="1" applyBorder="1" applyAlignment="1">
      <alignment horizontal="center" wrapText="1"/>
    </xf>
    <xf numFmtId="49" fontId="6" fillId="0" borderId="8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6" borderId="4" xfId="3" applyFont="1" applyFill="1" applyBorder="1" applyAlignment="1">
      <alignment horizontal="center" vertical="center" wrapText="1"/>
    </xf>
    <xf numFmtId="0" fontId="8" fillId="3" borderId="4" xfId="3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wrapText="1"/>
    </xf>
    <xf numFmtId="49" fontId="6" fillId="0" borderId="20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6" fillId="0" borderId="2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8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0" xfId="0" applyNumberFormat="1" applyFont="1" applyFill="1" applyBorder="1" applyAlignment="1">
      <alignment vertical="top" wrapText="1"/>
    </xf>
    <xf numFmtId="49" fontId="6" fillId="0" borderId="23" xfId="0" applyNumberFormat="1" applyFont="1" applyFill="1" applyBorder="1" applyAlignment="1">
      <alignment horizontal="center" wrapText="1"/>
    </xf>
    <xf numFmtId="49" fontId="6" fillId="0" borderId="16" xfId="0" applyNumberFormat="1" applyFont="1" applyFill="1" applyBorder="1" applyAlignment="1">
      <alignment horizontal="center" wrapText="1"/>
    </xf>
    <xf numFmtId="49" fontId="6" fillId="0" borderId="5" xfId="0" applyNumberFormat="1" applyFont="1" applyFill="1" applyBorder="1" applyAlignment="1">
      <alignment horizontal="center" wrapText="1"/>
    </xf>
    <xf numFmtId="0" fontId="6" fillId="2" borderId="24" xfId="0" applyNumberFormat="1" applyFont="1" applyFill="1" applyBorder="1" applyAlignment="1">
      <alignment horizontal="center" wrapText="1"/>
    </xf>
    <xf numFmtId="164" fontId="6" fillId="0" borderId="5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0" fontId="22" fillId="0" borderId="4" xfId="0" applyNumberFormat="1" applyFont="1" applyFill="1" applyBorder="1" applyAlignment="1">
      <alignment horizontal="left" vertical="top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5" fillId="0" borderId="4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6" borderId="4" xfId="3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49" fontId="6" fillId="0" borderId="7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center" wrapText="1"/>
    </xf>
    <xf numFmtId="164" fontId="11" fillId="3" borderId="4" xfId="0" applyNumberFormat="1" applyFont="1" applyFill="1" applyBorder="1" applyAlignment="1">
      <alignment vertical="top" wrapText="1"/>
    </xf>
    <xf numFmtId="164" fontId="6" fillId="3" borderId="4" xfId="0" applyNumberFormat="1" applyFont="1" applyFill="1" applyBorder="1" applyAlignment="1">
      <alignment vertical="top" wrapText="1"/>
    </xf>
    <xf numFmtId="164" fontId="4" fillId="0" borderId="10" xfId="0" applyNumberFormat="1" applyFont="1" applyFill="1" applyBorder="1" applyAlignment="1">
      <alignment vertical="top" wrapText="1"/>
    </xf>
    <xf numFmtId="165" fontId="11" fillId="0" borderId="7" xfId="0" applyNumberFormat="1" applyFont="1" applyFill="1" applyBorder="1" applyAlignment="1">
      <alignment horizontal="right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49" fontId="6" fillId="0" borderId="25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49" fontId="6" fillId="0" borderId="8" xfId="0" applyNumberFormat="1" applyFont="1" applyFill="1" applyBorder="1" applyAlignment="1">
      <alignment horizontal="center" wrapText="1"/>
    </xf>
    <xf numFmtId="49" fontId="8" fillId="0" borderId="8" xfId="0" applyNumberFormat="1" applyFont="1" applyFill="1" applyBorder="1" applyAlignment="1">
      <alignment horizontal="center" vertical="top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4" fontId="6" fillId="0" borderId="9" xfId="0" applyNumberFormat="1" applyFont="1" applyFill="1" applyBorder="1" applyAlignment="1">
      <alignment horizontal="center" vertical="top" wrapText="1"/>
    </xf>
    <xf numFmtId="164" fontId="6" fillId="0" borderId="10" xfId="0" applyNumberFormat="1" applyFont="1" applyFill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left" vertical="top" wrapText="1"/>
    </xf>
    <xf numFmtId="164" fontId="23" fillId="0" borderId="4" xfId="0" applyNumberFormat="1" applyFont="1" applyFill="1" applyBorder="1" applyAlignment="1">
      <alignment vertical="top" wrapText="1"/>
    </xf>
    <xf numFmtId="0" fontId="6" fillId="0" borderId="20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49" fontId="8" fillId="0" borderId="8" xfId="0" applyNumberFormat="1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9" fontId="6" fillId="0" borderId="4" xfId="0" applyNumberFormat="1" applyFont="1" applyFill="1" applyBorder="1" applyAlignment="1">
      <alignment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4" xfId="0" applyNumberFormat="1" applyFont="1" applyFill="1" applyBorder="1" applyAlignment="1">
      <alignment horizontal="right"/>
    </xf>
    <xf numFmtId="165" fontId="11" fillId="0" borderId="1" xfId="0" applyNumberFormat="1" applyFont="1" applyFill="1" applyBorder="1" applyAlignment="1">
      <alignment horizontal="right" wrapText="1"/>
    </xf>
    <xf numFmtId="165" fontId="12" fillId="0" borderId="4" xfId="0" applyNumberFormat="1" applyFont="1" applyFill="1" applyBorder="1" applyAlignment="1">
      <alignment horizontal="right" wrapText="1"/>
    </xf>
    <xf numFmtId="165" fontId="11" fillId="0" borderId="8" xfId="0" applyNumberFormat="1" applyFont="1" applyFill="1" applyBorder="1" applyAlignment="1">
      <alignment horizontal="right" wrapText="1"/>
    </xf>
    <xf numFmtId="165" fontId="11" fillId="0" borderId="10" xfId="0" applyNumberFormat="1" applyFont="1" applyFill="1" applyBorder="1" applyAlignment="1">
      <alignment horizontal="right" wrapText="1"/>
    </xf>
    <xf numFmtId="165" fontId="11" fillId="0" borderId="9" xfId="0" applyNumberFormat="1" applyFont="1" applyFill="1" applyBorder="1" applyAlignment="1">
      <alignment horizontal="right" wrapText="1"/>
    </xf>
    <xf numFmtId="164" fontId="11" fillId="0" borderId="0" xfId="0" applyNumberFormat="1" applyFont="1" applyFill="1" applyAlignment="1">
      <alignment vertical="top" wrapText="1"/>
    </xf>
    <xf numFmtId="165" fontId="12" fillId="0" borderId="1" xfId="0" applyNumberFormat="1" applyFont="1" applyFill="1" applyBorder="1" applyAlignment="1">
      <alignment horizontal="right" wrapText="1"/>
    </xf>
    <xf numFmtId="165" fontId="12" fillId="0" borderId="10" xfId="0" applyNumberFormat="1" applyFont="1" applyFill="1" applyBorder="1" applyAlignment="1">
      <alignment horizontal="right" wrapText="1"/>
    </xf>
    <xf numFmtId="165" fontId="12" fillId="5" borderId="10" xfId="0" applyNumberFormat="1" applyFont="1" applyFill="1" applyBorder="1" applyAlignment="1">
      <alignment horizontal="right" wrapText="1"/>
    </xf>
    <xf numFmtId="165" fontId="11" fillId="5" borderId="9" xfId="0" applyNumberFormat="1" applyFont="1" applyFill="1" applyBorder="1" applyAlignment="1">
      <alignment horizontal="right" wrapText="1"/>
    </xf>
    <xf numFmtId="165" fontId="11" fillId="0" borderId="13" xfId="0" applyNumberFormat="1" applyFont="1" applyFill="1" applyBorder="1" applyAlignment="1">
      <alignment horizontal="right" wrapText="1"/>
    </xf>
    <xf numFmtId="165" fontId="11" fillId="0" borderId="19" xfId="0" applyNumberFormat="1" applyFont="1" applyFill="1" applyBorder="1" applyAlignment="1">
      <alignment horizontal="right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2" applyFont="1" applyFill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0" fontId="6" fillId="2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8" fillId="0" borderId="4" xfId="2" applyFont="1" applyFill="1" applyBorder="1" applyAlignment="1">
      <alignment horizontal="left" vertical="top" wrapText="1"/>
    </xf>
    <xf numFmtId="49" fontId="0" fillId="0" borderId="0" xfId="0" applyNumberFormat="1" applyFont="1" applyFill="1" applyAlignment="1">
      <alignment vertical="top" wrapText="1"/>
    </xf>
    <xf numFmtId="49" fontId="0" fillId="0" borderId="4" xfId="0" applyNumberFormat="1" applyFont="1" applyFill="1" applyBorder="1" applyAlignment="1">
      <alignment vertical="top" wrapText="1"/>
    </xf>
    <xf numFmtId="165" fontId="12" fillId="0" borderId="4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164" fontId="19" fillId="0" borderId="29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5" fontId="11" fillId="0" borderId="1" xfId="0" applyNumberFormat="1" applyFont="1" applyFill="1" applyBorder="1" applyAlignment="1">
      <alignment horizontal="right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49" fontId="6" fillId="0" borderId="4" xfId="0" applyNumberFormat="1" applyFont="1" applyFill="1" applyBorder="1" applyAlignment="1">
      <alignment horizontal="center" wrapText="1"/>
    </xf>
    <xf numFmtId="49" fontId="6" fillId="0" borderId="7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2" fontId="11" fillId="0" borderId="4" xfId="0" applyNumberFormat="1" applyFont="1" applyFill="1" applyBorder="1" applyAlignment="1">
      <alignment vertical="top" wrapText="1"/>
    </xf>
    <xf numFmtId="169" fontId="11" fillId="0" borderId="4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9" fontId="0" fillId="0" borderId="4" xfId="0" applyNumberFormat="1" applyBorder="1" applyAlignment="1"/>
    <xf numFmtId="165" fontId="11" fillId="0" borderId="1" xfId="0" applyNumberFormat="1" applyFont="1" applyFill="1" applyBorder="1" applyAlignment="1">
      <alignment horizontal="right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4" fontId="27" fillId="0" borderId="0" xfId="0" applyNumberFormat="1" applyFont="1" applyFill="1" applyAlignment="1">
      <alignment vertical="top" wrapText="1"/>
    </xf>
    <xf numFmtId="164" fontId="8" fillId="0" borderId="4" xfId="0" applyFont="1" applyFill="1" applyBorder="1" applyAlignment="1">
      <alignment horizontal="left" vertical="top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49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49" fontId="6" fillId="0" borderId="7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top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4" fontId="6" fillId="0" borderId="34" xfId="0" applyNumberFormat="1" applyFont="1" applyFill="1" applyBorder="1" applyAlignment="1">
      <alignment vertical="top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49" fontId="6" fillId="0" borderId="4" xfId="0" applyNumberFormat="1" applyFont="1" applyFill="1" applyBorder="1" applyAlignment="1">
      <alignment horizontal="center" wrapText="1"/>
    </xf>
    <xf numFmtId="165" fontId="11" fillId="0" borderId="1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49" fontId="0" fillId="0" borderId="0" xfId="0" applyNumberFormat="1" applyFont="1" applyFill="1" applyAlignment="1">
      <alignment horizontal="center" vertical="top" wrapText="1"/>
    </xf>
    <xf numFmtId="49" fontId="0" fillId="0" borderId="5" xfId="0" applyNumberFormat="1" applyFont="1" applyFill="1" applyBorder="1" applyAlignment="1">
      <alignment horizontal="center" vertical="top" wrapText="1"/>
    </xf>
    <xf numFmtId="49" fontId="0" fillId="0" borderId="6" xfId="0" applyNumberFormat="1" applyFont="1" applyFill="1" applyBorder="1" applyAlignment="1">
      <alignment horizontal="center" vertical="top" wrapText="1"/>
    </xf>
    <xf numFmtId="164" fontId="13" fillId="0" borderId="0" xfId="0" applyFont="1" applyFill="1" applyAlignment="1">
      <alignment horizontal="center" vertical="top" wrapText="1"/>
    </xf>
    <xf numFmtId="164" fontId="12" fillId="0" borderId="4" xfId="0" applyFont="1" applyFill="1" applyBorder="1" applyAlignment="1">
      <alignment horizontal="center" vertical="center"/>
    </xf>
    <xf numFmtId="164" fontId="12" fillId="0" borderId="4" xfId="0" applyFont="1" applyFill="1" applyBorder="1" applyAlignment="1">
      <alignment horizontal="center" vertical="top"/>
    </xf>
    <xf numFmtId="165" fontId="12" fillId="0" borderId="4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49" fontId="6" fillId="0" borderId="17" xfId="0" applyNumberFormat="1" applyFont="1" applyFill="1" applyBorder="1" applyAlignment="1">
      <alignment horizontal="center"/>
    </xf>
    <xf numFmtId="49" fontId="6" fillId="0" borderId="18" xfId="0" applyNumberFormat="1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0" fontId="6" fillId="0" borderId="4" xfId="0" applyNumberFormat="1" applyFont="1" applyFill="1" applyBorder="1" applyAlignment="1">
      <alignment horizontal="center" wrapText="1"/>
    </xf>
    <xf numFmtId="165" fontId="11" fillId="0" borderId="7" xfId="0" applyNumberFormat="1" applyFont="1" applyFill="1" applyBorder="1" applyAlignment="1">
      <alignment horizontal="center" wrapText="1"/>
    </xf>
    <xf numFmtId="165" fontId="11" fillId="0" borderId="8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49" fontId="6" fillId="0" borderId="8" xfId="0" applyNumberFormat="1" applyFont="1" applyFill="1" applyBorder="1" applyAlignment="1">
      <alignment horizontal="center" wrapText="1"/>
    </xf>
    <xf numFmtId="49" fontId="8" fillId="0" borderId="7" xfId="0" applyNumberFormat="1" applyFont="1" applyFill="1" applyBorder="1" applyAlignment="1">
      <alignment horizontal="center" vertical="top"/>
    </xf>
    <xf numFmtId="49" fontId="8" fillId="0" borderId="8" xfId="0" applyNumberFormat="1" applyFont="1" applyFill="1" applyBorder="1" applyAlignment="1">
      <alignment horizontal="center" vertical="top"/>
    </xf>
    <xf numFmtId="164" fontId="6" fillId="0" borderId="4" xfId="0" applyNumberFormat="1" applyFont="1" applyFill="1" applyBorder="1" applyAlignment="1">
      <alignment vertical="top" wrapText="1"/>
    </xf>
    <xf numFmtId="165" fontId="11" fillId="0" borderId="14" xfId="0" applyNumberFormat="1" applyFont="1" applyFill="1" applyBorder="1" applyAlignment="1">
      <alignment horizontal="center" wrapText="1"/>
    </xf>
    <xf numFmtId="165" fontId="11" fillId="0" borderId="10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  <xf numFmtId="168" fontId="6" fillId="0" borderId="4" xfId="0" applyNumberFormat="1" applyFont="1" applyFill="1" applyBorder="1" applyAlignment="1">
      <alignment vertical="top" wrapText="1"/>
    </xf>
    <xf numFmtId="168" fontId="6" fillId="0" borderId="5" xfId="0" applyNumberFormat="1" applyFont="1" applyFill="1" applyBorder="1" applyAlignment="1">
      <alignment vertical="top" wrapText="1"/>
    </xf>
    <xf numFmtId="168" fontId="6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vertical="top" wrapText="1"/>
    </xf>
    <xf numFmtId="164" fontId="6" fillId="0" borderId="6" xfId="0" applyNumberFormat="1" applyFont="1" applyFill="1" applyBorder="1" applyAlignment="1">
      <alignment vertical="top" wrapText="1"/>
    </xf>
    <xf numFmtId="168" fontId="5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top" wrapText="1"/>
    </xf>
    <xf numFmtId="164" fontId="6" fillId="0" borderId="4" xfId="0" applyNumberFormat="1" applyFont="1" applyFill="1" applyBorder="1" applyAlignment="1">
      <alignment vertical="top"/>
    </xf>
    <xf numFmtId="164" fontId="6" fillId="0" borderId="4" xfId="0" applyNumberFormat="1" applyFont="1" applyFill="1" applyBorder="1" applyAlignment="1">
      <alignment horizontal="left" vertical="top" wrapText="1"/>
    </xf>
    <xf numFmtId="164" fontId="6" fillId="0" borderId="5" xfId="0" applyNumberFormat="1" applyFont="1" applyFill="1" applyBorder="1" applyAlignment="1">
      <alignment horizontal="left" vertical="top" wrapText="1"/>
    </xf>
    <xf numFmtId="164" fontId="6" fillId="0" borderId="6" xfId="0" applyNumberFormat="1" applyFont="1" applyFill="1" applyBorder="1" applyAlignment="1">
      <alignment horizontal="left" vertical="top" wrapText="1"/>
    </xf>
    <xf numFmtId="168" fontId="24" fillId="0" borderId="4" xfId="0" applyNumberFormat="1" applyFont="1" applyFill="1" applyBorder="1" applyAlignment="1">
      <alignment vertical="top" wrapText="1"/>
    </xf>
    <xf numFmtId="164" fontId="6" fillId="0" borderId="7" xfId="0" applyNumberFormat="1" applyFont="1" applyFill="1" applyBorder="1" applyAlignment="1">
      <alignment vertical="top" wrapText="1"/>
    </xf>
    <xf numFmtId="0" fontId="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4" fillId="0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top" wrapText="1"/>
    </xf>
    <xf numFmtId="165" fontId="11" fillId="0" borderId="32" xfId="0" applyNumberFormat="1" applyFont="1" applyFill="1" applyBorder="1" applyAlignment="1">
      <alignment horizontal="center" wrapText="1"/>
    </xf>
    <xf numFmtId="165" fontId="11" fillId="0" borderId="33" xfId="0" applyNumberFormat="1" applyFont="1" applyFill="1" applyBorder="1" applyAlignment="1">
      <alignment horizontal="center" wrapText="1"/>
    </xf>
    <xf numFmtId="164" fontId="6" fillId="0" borderId="4" xfId="0" applyNumberFormat="1" applyFont="1" applyFill="1" applyBorder="1" applyAlignment="1">
      <alignment horizontal="center" wrapText="1"/>
    </xf>
    <xf numFmtId="165" fontId="11" fillId="0" borderId="21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165" fontId="11" fillId="0" borderId="30" xfId="0" applyNumberFormat="1" applyFont="1" applyFill="1" applyBorder="1" applyAlignment="1">
      <alignment horizontal="center" wrapText="1"/>
    </xf>
    <xf numFmtId="165" fontId="11" fillId="0" borderId="31" xfId="0" applyNumberFormat="1" applyFont="1" applyFill="1" applyBorder="1" applyAlignment="1">
      <alignment horizontal="center" wrapText="1"/>
    </xf>
    <xf numFmtId="165" fontId="11" fillId="0" borderId="9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right" wrapText="1"/>
    </xf>
    <xf numFmtId="164" fontId="0" fillId="0" borderId="0" xfId="0" applyNumberFormat="1" applyFont="1" applyFill="1" applyAlignment="1">
      <alignment horizontal="center" vertical="top" wrapText="1"/>
    </xf>
    <xf numFmtId="49" fontId="0" fillId="0" borderId="28" xfId="0" applyNumberFormat="1" applyFont="1" applyFill="1" applyBorder="1" applyAlignment="1">
      <alignment horizontal="center" vertical="top" wrapText="1"/>
    </xf>
    <xf numFmtId="49" fontId="0" fillId="0" borderId="7" xfId="0" applyNumberFormat="1" applyFont="1" applyFill="1" applyBorder="1" applyAlignment="1">
      <alignment horizontal="center" vertical="top" wrapText="1"/>
    </xf>
    <xf numFmtId="49" fontId="0" fillId="0" borderId="8" xfId="0" applyNumberFormat="1" applyFont="1" applyFill="1" applyBorder="1" applyAlignment="1">
      <alignment horizontal="center" vertical="top" wrapText="1"/>
    </xf>
    <xf numFmtId="49" fontId="0" fillId="0" borderId="26" xfId="0" applyNumberFormat="1" applyFont="1" applyFill="1" applyBorder="1" applyAlignment="1">
      <alignment horizontal="center" vertical="top" wrapText="1"/>
    </xf>
    <xf numFmtId="49" fontId="0" fillId="0" borderId="19" xfId="0" applyNumberFormat="1" applyFont="1" applyFill="1" applyBorder="1" applyAlignment="1">
      <alignment horizontal="center" vertical="top" wrapText="1"/>
    </xf>
    <xf numFmtId="49" fontId="0" fillId="0" borderId="27" xfId="0" applyNumberFormat="1" applyFont="1" applyFill="1" applyBorder="1" applyAlignment="1">
      <alignment horizontal="center" vertical="top" wrapText="1"/>
    </xf>
    <xf numFmtId="49" fontId="0" fillId="0" borderId="17" xfId="0" applyNumberFormat="1" applyFont="1" applyFill="1" applyBorder="1" applyAlignment="1">
      <alignment horizontal="center" vertical="top" wrapText="1"/>
    </xf>
    <xf numFmtId="49" fontId="0" fillId="0" borderId="18" xfId="0" applyNumberFormat="1" applyFont="1" applyFill="1" applyBorder="1" applyAlignment="1">
      <alignment horizontal="center" vertical="top" wrapText="1"/>
    </xf>
    <xf numFmtId="168" fontId="13" fillId="0" borderId="0" xfId="0" applyNumberFormat="1" applyFont="1" applyFill="1" applyAlignment="1">
      <alignment horizontal="center" vertical="center" wrapText="1"/>
    </xf>
    <xf numFmtId="0" fontId="15" fillId="0" borderId="0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left" vertical="top"/>
    </xf>
    <xf numFmtId="0" fontId="13" fillId="0" borderId="4" xfId="2" applyFont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 wrapText="1"/>
    </xf>
    <xf numFmtId="165" fontId="15" fillId="4" borderId="0" xfId="2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 vertical="top" wrapText="1"/>
    </xf>
  </cellXfs>
  <cellStyles count="8">
    <cellStyle name="Обычный" xfId="0" builtinId="0"/>
    <cellStyle name="Обычный 2" xfId="2"/>
    <cellStyle name="Обычный 2 2" xfId="4"/>
    <cellStyle name="Обычный 2 3" xfId="6"/>
    <cellStyle name="Обычный 3" xfId="3"/>
    <cellStyle name="Обычный 4 3 2 2 4" xfId="5"/>
    <cellStyle name="Обычный 4 3 2 2 4 2" xfId="7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workbookViewId="0">
      <selection activeCell="B2" sqref="B2"/>
    </sheetView>
  </sheetViews>
  <sheetFormatPr defaultRowHeight="12.75" x14ac:dyDescent="0.2"/>
  <cols>
    <col min="1" max="1" width="54.1640625" customWidth="1"/>
    <col min="2" max="2" width="25.5" customWidth="1"/>
  </cols>
  <sheetData>
    <row r="2" spans="1:6" ht="165.75" x14ac:dyDescent="0.2">
      <c r="A2" s="409"/>
      <c r="B2" s="409" t="s">
        <v>606</v>
      </c>
      <c r="C2" s="409"/>
      <c r="D2" s="409"/>
      <c r="E2" s="409"/>
      <c r="F2" s="409"/>
    </row>
    <row r="3" spans="1:6" ht="114.75" customHeight="1" x14ac:dyDescent="0.2">
      <c r="A3" s="461" t="s">
        <v>529</v>
      </c>
      <c r="B3" s="461"/>
      <c r="C3" s="461"/>
      <c r="D3" s="409"/>
      <c r="E3" s="409"/>
      <c r="F3" s="409"/>
    </row>
    <row r="4" spans="1:6" x14ac:dyDescent="0.2">
      <c r="A4" s="409"/>
      <c r="B4" s="409"/>
      <c r="C4" s="409"/>
      <c r="D4" s="409"/>
      <c r="E4" s="409"/>
      <c r="F4" s="409"/>
    </row>
    <row r="5" spans="1:6" x14ac:dyDescent="0.2">
      <c r="A5" s="410" t="s">
        <v>530</v>
      </c>
      <c r="B5" s="462" t="s">
        <v>531</v>
      </c>
      <c r="C5" s="463"/>
      <c r="D5" s="409"/>
      <c r="E5" s="409"/>
      <c r="F5" s="409"/>
    </row>
    <row r="6" spans="1:6" ht="51" x14ac:dyDescent="0.2">
      <c r="A6" s="410"/>
      <c r="B6" s="410" t="s">
        <v>532</v>
      </c>
      <c r="C6" s="410" t="s">
        <v>533</v>
      </c>
      <c r="D6" s="409"/>
      <c r="E6" s="409"/>
      <c r="F6" s="409"/>
    </row>
    <row r="7" spans="1:6" x14ac:dyDescent="0.2">
      <c r="A7" s="410">
        <v>1</v>
      </c>
      <c r="B7" s="410">
        <v>2</v>
      </c>
      <c r="C7" s="410">
        <v>3</v>
      </c>
      <c r="D7" s="409"/>
      <c r="E7" s="409"/>
      <c r="F7" s="409"/>
    </row>
    <row r="8" spans="1:6" x14ac:dyDescent="0.2">
      <c r="A8" s="410" t="s">
        <v>534</v>
      </c>
      <c r="B8" s="410"/>
      <c r="C8" s="410"/>
      <c r="D8" s="409"/>
      <c r="E8" s="409"/>
      <c r="F8" s="409"/>
    </row>
    <row r="9" spans="1:6" ht="38.25" x14ac:dyDescent="0.2">
      <c r="A9" s="410" t="s">
        <v>535</v>
      </c>
      <c r="B9" s="410"/>
      <c r="C9" s="410"/>
      <c r="D9" s="409"/>
      <c r="E9" s="409"/>
      <c r="F9" s="409"/>
    </row>
    <row r="10" spans="1:6" ht="38.25" x14ac:dyDescent="0.2">
      <c r="A10" s="410" t="s">
        <v>536</v>
      </c>
      <c r="B10" s="410">
        <v>0</v>
      </c>
      <c r="C10" s="410">
        <v>100</v>
      </c>
      <c r="D10" s="409"/>
      <c r="E10" s="409"/>
      <c r="F10" s="409"/>
    </row>
    <row r="11" spans="1:6" x14ac:dyDescent="0.2">
      <c r="A11" s="410" t="s">
        <v>537</v>
      </c>
      <c r="B11" s="410">
        <v>100</v>
      </c>
      <c r="C11" s="410">
        <v>0</v>
      </c>
      <c r="D11" s="409"/>
      <c r="E11" s="409"/>
      <c r="F11" s="409"/>
    </row>
    <row r="12" spans="1:6" ht="51" x14ac:dyDescent="0.2">
      <c r="A12" s="410" t="s">
        <v>538</v>
      </c>
      <c r="B12" s="410">
        <v>100</v>
      </c>
      <c r="C12" s="410">
        <v>0</v>
      </c>
      <c r="D12" s="409"/>
      <c r="E12" s="409"/>
      <c r="F12" s="409"/>
    </row>
    <row r="13" spans="1:6" x14ac:dyDescent="0.2">
      <c r="A13" s="410" t="s">
        <v>539</v>
      </c>
      <c r="B13" s="410">
        <v>100</v>
      </c>
      <c r="C13" s="410">
        <v>0</v>
      </c>
      <c r="D13" s="409"/>
      <c r="E13" s="409"/>
      <c r="F13" s="409"/>
    </row>
    <row r="14" spans="1:6" ht="51" x14ac:dyDescent="0.2">
      <c r="A14" s="410" t="s">
        <v>540</v>
      </c>
      <c r="B14" s="410">
        <v>100</v>
      </c>
      <c r="C14" s="410">
        <v>0</v>
      </c>
      <c r="D14" s="409"/>
      <c r="E14" s="409"/>
      <c r="F14" s="409"/>
    </row>
    <row r="15" spans="1:6" ht="25.5" x14ac:dyDescent="0.2">
      <c r="A15" s="410" t="s">
        <v>541</v>
      </c>
      <c r="B15" s="410">
        <v>100</v>
      </c>
      <c r="C15" s="410">
        <v>0</v>
      </c>
      <c r="D15" s="409"/>
      <c r="E15" s="409"/>
      <c r="F15" s="409"/>
    </row>
    <row r="16" spans="1:6" x14ac:dyDescent="0.2">
      <c r="A16" s="410" t="s">
        <v>542</v>
      </c>
      <c r="B16" s="410">
        <v>100</v>
      </c>
      <c r="C16" s="410">
        <v>0</v>
      </c>
      <c r="D16" s="409"/>
      <c r="E16" s="409"/>
      <c r="F16" s="409"/>
    </row>
    <row r="17" spans="1:6" ht="25.5" x14ac:dyDescent="0.2">
      <c r="A17" s="410" t="s">
        <v>543</v>
      </c>
      <c r="B17" s="410"/>
      <c r="C17" s="410"/>
      <c r="D17" s="409"/>
      <c r="E17" s="409"/>
      <c r="F17" s="409"/>
    </row>
    <row r="18" spans="1:6" ht="38.25" x14ac:dyDescent="0.2">
      <c r="A18" s="410" t="s">
        <v>544</v>
      </c>
      <c r="B18" s="410">
        <v>100</v>
      </c>
      <c r="C18" s="410">
        <v>0</v>
      </c>
      <c r="D18" s="409"/>
      <c r="E18" s="409"/>
      <c r="F18" s="409"/>
    </row>
    <row r="19" spans="1:6" ht="25.5" x14ac:dyDescent="0.2">
      <c r="A19" s="410" t="s">
        <v>545</v>
      </c>
      <c r="B19" s="410">
        <v>0</v>
      </c>
      <c r="C19" s="410">
        <v>100</v>
      </c>
      <c r="D19" s="409"/>
      <c r="E19" s="409"/>
      <c r="F19" s="409"/>
    </row>
    <row r="20" spans="1:6" ht="25.5" x14ac:dyDescent="0.2">
      <c r="A20" s="410" t="s">
        <v>546</v>
      </c>
      <c r="B20" s="410">
        <v>100</v>
      </c>
      <c r="C20" s="410">
        <v>0</v>
      </c>
      <c r="D20" s="409"/>
      <c r="E20" s="409"/>
      <c r="F20" s="409"/>
    </row>
    <row r="21" spans="1:6" ht="25.5" x14ac:dyDescent="0.2">
      <c r="A21" s="410" t="s">
        <v>547</v>
      </c>
      <c r="B21" s="410">
        <v>0</v>
      </c>
      <c r="C21" s="410">
        <v>100</v>
      </c>
      <c r="D21" s="409"/>
      <c r="E21" s="409"/>
      <c r="F21" s="409"/>
    </row>
    <row r="22" spans="1:6" x14ac:dyDescent="0.2">
      <c r="A22" s="410" t="s">
        <v>548</v>
      </c>
      <c r="B22" s="410"/>
      <c r="C22" s="410"/>
      <c r="D22" s="409"/>
      <c r="E22" s="409"/>
      <c r="F22" s="409"/>
    </row>
    <row r="23" spans="1:6" ht="38.25" x14ac:dyDescent="0.2">
      <c r="A23" s="410" t="s">
        <v>549</v>
      </c>
      <c r="B23" s="410">
        <v>100</v>
      </c>
      <c r="C23" s="410">
        <v>0</v>
      </c>
      <c r="D23" s="409"/>
      <c r="E23" s="409"/>
      <c r="F23" s="409"/>
    </row>
    <row r="24" spans="1:6" ht="38.25" x14ac:dyDescent="0.2">
      <c r="A24" s="410" t="s">
        <v>550</v>
      </c>
      <c r="B24" s="410">
        <v>0</v>
      </c>
      <c r="C24" s="410">
        <v>100</v>
      </c>
      <c r="D24" s="409"/>
      <c r="E24" s="409"/>
      <c r="F24" s="409"/>
    </row>
    <row r="25" spans="1:6" x14ac:dyDescent="0.2">
      <c r="A25" s="410" t="s">
        <v>551</v>
      </c>
      <c r="B25" s="410"/>
      <c r="C25" s="410"/>
      <c r="D25" s="409"/>
      <c r="E25" s="409"/>
      <c r="F25" s="409"/>
    </row>
    <row r="26" spans="1:6" ht="51" x14ac:dyDescent="0.2">
      <c r="A26" s="410" t="s">
        <v>552</v>
      </c>
      <c r="B26" s="410">
        <v>100</v>
      </c>
      <c r="C26" s="410">
        <v>0</v>
      </c>
      <c r="D26" s="409"/>
      <c r="E26" s="409"/>
      <c r="F26" s="409"/>
    </row>
    <row r="27" spans="1:6" ht="38.25" x14ac:dyDescent="0.2">
      <c r="A27" s="410" t="s">
        <v>553</v>
      </c>
      <c r="B27" s="410">
        <v>0</v>
      </c>
      <c r="C27" s="410">
        <v>100</v>
      </c>
      <c r="D27" s="409"/>
      <c r="E27" s="409"/>
      <c r="F27" s="409"/>
    </row>
    <row r="28" spans="1:6" ht="51" x14ac:dyDescent="0.2">
      <c r="A28" s="410" t="s">
        <v>554</v>
      </c>
      <c r="B28" s="410">
        <v>100</v>
      </c>
      <c r="C28" s="410">
        <v>0</v>
      </c>
      <c r="D28" s="409"/>
      <c r="E28" s="409"/>
      <c r="F28" s="409"/>
    </row>
    <row r="29" spans="1:6" ht="51" x14ac:dyDescent="0.2">
      <c r="A29" s="410" t="s">
        <v>555</v>
      </c>
      <c r="B29" s="410">
        <v>0</v>
      </c>
      <c r="C29" s="410">
        <v>100</v>
      </c>
      <c r="D29" s="409"/>
      <c r="E29" s="409"/>
      <c r="F29" s="409"/>
    </row>
    <row r="30" spans="1:6" ht="51" x14ac:dyDescent="0.2">
      <c r="A30" s="410" t="s">
        <v>556</v>
      </c>
      <c r="B30" s="410">
        <v>100</v>
      </c>
      <c r="C30" s="410">
        <v>0</v>
      </c>
      <c r="D30" s="409"/>
      <c r="E30" s="409"/>
      <c r="F30" s="409"/>
    </row>
    <row r="31" spans="1:6" ht="51" x14ac:dyDescent="0.2">
      <c r="A31" s="410" t="s">
        <v>557</v>
      </c>
      <c r="B31" s="410">
        <v>0</v>
      </c>
      <c r="C31" s="410">
        <v>100</v>
      </c>
      <c r="D31" s="409"/>
      <c r="E31" s="409"/>
      <c r="F31" s="409"/>
    </row>
    <row r="32" spans="1:6" ht="38.25" x14ac:dyDescent="0.2">
      <c r="A32" s="410" t="s">
        <v>558</v>
      </c>
      <c r="B32" s="410">
        <v>100</v>
      </c>
      <c r="C32" s="410">
        <v>0</v>
      </c>
      <c r="D32" s="409"/>
      <c r="E32" s="409"/>
      <c r="F32" s="409"/>
    </row>
    <row r="33" spans="1:6" ht="38.25" x14ac:dyDescent="0.2">
      <c r="A33" s="410" t="s">
        <v>559</v>
      </c>
      <c r="B33" s="410">
        <v>0</v>
      </c>
      <c r="C33" s="410">
        <v>100</v>
      </c>
      <c r="D33" s="409"/>
      <c r="E33" s="409"/>
      <c r="F33" s="409"/>
    </row>
    <row r="34" spans="1:6" x14ac:dyDescent="0.2">
      <c r="A34" s="410" t="s">
        <v>560</v>
      </c>
      <c r="B34" s="410"/>
      <c r="C34" s="410"/>
      <c r="D34" s="409"/>
      <c r="E34" s="409"/>
      <c r="F34" s="409"/>
    </row>
    <row r="35" spans="1:6" ht="25.5" x14ac:dyDescent="0.2">
      <c r="A35" s="410" t="s">
        <v>561</v>
      </c>
      <c r="B35" s="410">
        <v>100</v>
      </c>
      <c r="C35" s="410">
        <v>0</v>
      </c>
      <c r="D35" s="409"/>
      <c r="E35" s="409"/>
      <c r="F35" s="409"/>
    </row>
    <row r="36" spans="1:6" ht="25.5" x14ac:dyDescent="0.2">
      <c r="A36" s="410" t="s">
        <v>562</v>
      </c>
      <c r="B36" s="410">
        <v>0</v>
      </c>
      <c r="C36" s="410">
        <v>100</v>
      </c>
      <c r="D36" s="409"/>
      <c r="E36" s="409"/>
      <c r="F36" s="409"/>
    </row>
    <row r="37" spans="1:6" ht="25.5" x14ac:dyDescent="0.2">
      <c r="A37" s="410" t="s">
        <v>563</v>
      </c>
      <c r="B37" s="410">
        <v>100</v>
      </c>
      <c r="C37" s="410">
        <v>0</v>
      </c>
      <c r="D37" s="409"/>
      <c r="E37" s="409"/>
      <c r="F37" s="409"/>
    </row>
    <row r="38" spans="1:6" x14ac:dyDescent="0.2">
      <c r="A38" s="410" t="s">
        <v>564</v>
      </c>
      <c r="B38" s="410">
        <v>0</v>
      </c>
      <c r="C38" s="410">
        <v>100</v>
      </c>
      <c r="D38" s="409"/>
      <c r="E38" s="409"/>
      <c r="F38" s="409"/>
    </row>
    <row r="39" spans="1:6" ht="25.5" x14ac:dyDescent="0.2">
      <c r="A39" s="410" t="s">
        <v>565</v>
      </c>
      <c r="B39" s="410">
        <v>100</v>
      </c>
      <c r="C39" s="410">
        <v>0</v>
      </c>
      <c r="D39" s="409"/>
      <c r="E39" s="409"/>
      <c r="F39" s="409"/>
    </row>
    <row r="40" spans="1:6" ht="25.5" x14ac:dyDescent="0.2">
      <c r="A40" s="410" t="s">
        <v>566</v>
      </c>
      <c r="B40" s="410">
        <v>0</v>
      </c>
      <c r="C40" s="410">
        <v>100</v>
      </c>
      <c r="D40" s="409"/>
      <c r="E40" s="409"/>
      <c r="F40" s="409"/>
    </row>
  </sheetData>
  <mergeCells count="2">
    <mergeCell ref="A3:C3"/>
    <mergeCell ref="B5:C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view="pageBreakPreview" zoomScaleSheetLayoutView="100" workbookViewId="0">
      <pane xSplit="27735" topLeftCell="V1"/>
      <selection activeCell="C1" sqref="C1:E5"/>
      <selection pane="topRight" activeCell="V1" sqref="V1"/>
    </sheetView>
  </sheetViews>
  <sheetFormatPr defaultRowHeight="12.75" x14ac:dyDescent="0.2"/>
  <cols>
    <col min="1" max="1" width="26.83203125" style="7" customWidth="1"/>
    <col min="2" max="2" width="63.5" style="84" customWidth="1"/>
    <col min="3" max="4" width="14.5" style="10" customWidth="1"/>
    <col min="5" max="5" width="15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">
      <c r="B1" s="83"/>
      <c r="C1" s="468" t="s">
        <v>607</v>
      </c>
      <c r="D1" s="469"/>
      <c r="E1" s="469"/>
    </row>
    <row r="2" spans="1:8" ht="15" x14ac:dyDescent="0.2">
      <c r="B2" s="83"/>
      <c r="C2" s="469"/>
      <c r="D2" s="469"/>
      <c r="E2" s="469"/>
    </row>
    <row r="3" spans="1:8" ht="15" x14ac:dyDescent="0.2">
      <c r="B3" s="83"/>
      <c r="C3" s="469"/>
      <c r="D3" s="469"/>
      <c r="E3" s="469"/>
    </row>
    <row r="4" spans="1:8" ht="33.75" customHeight="1" x14ac:dyDescent="0.2">
      <c r="B4" s="83"/>
      <c r="C4" s="469"/>
      <c r="D4" s="469"/>
      <c r="E4" s="469"/>
    </row>
    <row r="5" spans="1:8" ht="27.75" customHeight="1" x14ac:dyDescent="0.2">
      <c r="C5" s="469"/>
      <c r="D5" s="469"/>
      <c r="E5" s="469"/>
    </row>
    <row r="6" spans="1:8" ht="60" customHeight="1" x14ac:dyDescent="0.2">
      <c r="A6" s="464" t="s">
        <v>571</v>
      </c>
      <c r="B6" s="464"/>
      <c r="C6" s="464"/>
      <c r="D6" s="464"/>
      <c r="E6" s="464"/>
    </row>
    <row r="7" spans="1:8" x14ac:dyDescent="0.2">
      <c r="A7" s="11"/>
      <c r="B7" s="85"/>
      <c r="C7" s="12"/>
      <c r="D7" s="12"/>
      <c r="E7" s="13" t="s">
        <v>1</v>
      </c>
    </row>
    <row r="8" spans="1:8" s="16" customFormat="1" x14ac:dyDescent="0.2">
      <c r="A8" s="465" t="s">
        <v>25</v>
      </c>
      <c r="B8" s="466" t="s">
        <v>2</v>
      </c>
      <c r="C8" s="467" t="s">
        <v>7</v>
      </c>
      <c r="D8" s="467"/>
      <c r="E8" s="467"/>
      <c r="F8" s="14"/>
      <c r="G8" s="15"/>
    </row>
    <row r="9" spans="1:8" s="16" customFormat="1" ht="16.5" customHeight="1" x14ac:dyDescent="0.2">
      <c r="A9" s="465"/>
      <c r="B9" s="466"/>
      <c r="C9" s="411" t="s">
        <v>380</v>
      </c>
      <c r="D9" s="411" t="s">
        <v>434</v>
      </c>
      <c r="E9" s="267" t="s">
        <v>569</v>
      </c>
      <c r="F9" s="14"/>
      <c r="G9" s="15"/>
      <c r="H9" s="14"/>
    </row>
    <row r="10" spans="1:8" s="18" customFormat="1" x14ac:dyDescent="0.2">
      <c r="A10" s="17">
        <v>1</v>
      </c>
      <c r="B10" s="86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2" customFormat="1" x14ac:dyDescent="0.2">
      <c r="A11" s="19" t="s">
        <v>233</v>
      </c>
      <c r="B11" s="87" t="s">
        <v>234</v>
      </c>
      <c r="C11" s="82">
        <f>C12</f>
        <v>233920.49999999997</v>
      </c>
      <c r="D11" s="82">
        <f>D12</f>
        <v>210201.4</v>
      </c>
      <c r="E11" s="82">
        <f>E12</f>
        <v>217016.50000000003</v>
      </c>
      <c r="F11" s="20"/>
      <c r="G11" s="21"/>
    </row>
    <row r="12" spans="1:8" s="22" customFormat="1" ht="25.5" x14ac:dyDescent="0.2">
      <c r="A12" s="19" t="s">
        <v>235</v>
      </c>
      <c r="B12" s="87" t="s">
        <v>236</v>
      </c>
      <c r="C12" s="82">
        <f>C13+C18+C27+C40</f>
        <v>233920.49999999997</v>
      </c>
      <c r="D12" s="82">
        <f>D13+D18+D27+D40</f>
        <v>210201.4</v>
      </c>
      <c r="E12" s="82">
        <f>E13+E18+E27+E40</f>
        <v>217016.50000000003</v>
      </c>
      <c r="F12" s="20"/>
      <c r="G12" s="21"/>
    </row>
    <row r="13" spans="1:8" s="22" customFormat="1" ht="25.5" x14ac:dyDescent="0.2">
      <c r="A13" s="19" t="s">
        <v>237</v>
      </c>
      <c r="B13" s="87" t="s">
        <v>238</v>
      </c>
      <c r="C13" s="82">
        <f>C14+C16</f>
        <v>104186.59999999999</v>
      </c>
      <c r="D13" s="82">
        <f>D14+D16</f>
        <v>72355.600000000006</v>
      </c>
      <c r="E13" s="82">
        <f>E14+E16</f>
        <v>69656.100000000006</v>
      </c>
      <c r="F13" s="20"/>
      <c r="G13" s="21"/>
    </row>
    <row r="14" spans="1:8" s="22" customFormat="1" x14ac:dyDescent="0.2">
      <c r="A14" s="19" t="s">
        <v>239</v>
      </c>
      <c r="B14" s="87" t="s">
        <v>240</v>
      </c>
      <c r="C14" s="169">
        <v>89643.9</v>
      </c>
      <c r="D14" s="169">
        <v>72355.600000000006</v>
      </c>
      <c r="E14" s="169">
        <v>69656.100000000006</v>
      </c>
      <c r="F14" s="20"/>
      <c r="G14" s="21"/>
    </row>
    <row r="15" spans="1:8" s="22" customFormat="1" ht="38.25" x14ac:dyDescent="0.2">
      <c r="A15" s="19" t="s">
        <v>241</v>
      </c>
      <c r="B15" s="87" t="s">
        <v>242</v>
      </c>
      <c r="C15" s="169">
        <v>89643.9</v>
      </c>
      <c r="D15" s="169">
        <v>72355.600000000006</v>
      </c>
      <c r="E15" s="169">
        <v>69656.100000000006</v>
      </c>
      <c r="F15" s="20"/>
      <c r="G15" s="21"/>
    </row>
    <row r="16" spans="1:8" s="22" customFormat="1" ht="31.5" x14ac:dyDescent="0.2">
      <c r="A16" s="19" t="s">
        <v>361</v>
      </c>
      <c r="B16" s="79" t="s">
        <v>359</v>
      </c>
      <c r="C16" s="169">
        <v>14542.7</v>
      </c>
      <c r="D16" s="169"/>
      <c r="E16" s="169"/>
      <c r="F16" s="20"/>
      <c r="G16" s="21"/>
    </row>
    <row r="17" spans="1:7" s="22" customFormat="1" ht="47.25" x14ac:dyDescent="0.2">
      <c r="A17" s="19" t="s">
        <v>362</v>
      </c>
      <c r="B17" s="127" t="s">
        <v>360</v>
      </c>
      <c r="C17" s="169">
        <v>14542.7</v>
      </c>
      <c r="D17" s="169"/>
      <c r="E17" s="169"/>
      <c r="F17" s="20"/>
      <c r="G17" s="21"/>
    </row>
    <row r="18" spans="1:7" s="22" customFormat="1" ht="25.5" x14ac:dyDescent="0.2">
      <c r="A18" s="19" t="s">
        <v>243</v>
      </c>
      <c r="B18" s="87" t="s">
        <v>314</v>
      </c>
      <c r="C18" s="169">
        <f>C19+C25</f>
        <v>3090.9</v>
      </c>
      <c r="D18" s="169">
        <f>D19+D25</f>
        <v>3032.9</v>
      </c>
      <c r="E18" s="169">
        <f>E19+E25</f>
        <v>2972.5</v>
      </c>
      <c r="F18" s="20"/>
      <c r="G18" s="21"/>
    </row>
    <row r="19" spans="1:7" s="22" customFormat="1" ht="39" customHeight="1" x14ac:dyDescent="0.2">
      <c r="A19" s="19" t="s">
        <v>244</v>
      </c>
      <c r="B19" s="88" t="s">
        <v>245</v>
      </c>
      <c r="C19" s="169">
        <v>2090.9</v>
      </c>
      <c r="D19" s="169">
        <v>2032.9</v>
      </c>
      <c r="E19" s="169">
        <v>1972.5</v>
      </c>
      <c r="F19" s="20"/>
      <c r="G19" s="21"/>
    </row>
    <row r="20" spans="1:7" s="22" customFormat="1" ht="51" x14ac:dyDescent="0.2">
      <c r="A20" s="19" t="s">
        <v>246</v>
      </c>
      <c r="B20" s="88" t="s">
        <v>247</v>
      </c>
      <c r="C20" s="169">
        <v>2090.9</v>
      </c>
      <c r="D20" s="169">
        <v>2032.9</v>
      </c>
      <c r="E20" s="169">
        <v>1972.5</v>
      </c>
      <c r="F20" s="20"/>
      <c r="G20" s="21"/>
    </row>
    <row r="21" spans="1:7" s="22" customFormat="1" ht="63" x14ac:dyDescent="0.2">
      <c r="A21" s="19" t="s">
        <v>508</v>
      </c>
      <c r="B21" s="79" t="s">
        <v>509</v>
      </c>
      <c r="C21" s="169"/>
      <c r="D21" s="169"/>
      <c r="E21" s="169"/>
      <c r="F21" s="20"/>
      <c r="G21" s="21"/>
    </row>
    <row r="22" spans="1:7" s="22" customFormat="1" ht="63" x14ac:dyDescent="0.2">
      <c r="A22" s="19" t="s">
        <v>510</v>
      </c>
      <c r="B22" s="127" t="s">
        <v>511</v>
      </c>
      <c r="C22" s="169"/>
      <c r="D22" s="169"/>
      <c r="E22" s="169"/>
      <c r="F22" s="20"/>
      <c r="G22" s="21"/>
    </row>
    <row r="23" spans="1:7" s="22" customFormat="1" x14ac:dyDescent="0.2">
      <c r="A23" s="19" t="s">
        <v>478</v>
      </c>
      <c r="B23" s="325" t="s">
        <v>479</v>
      </c>
      <c r="C23" s="169"/>
      <c r="D23" s="169"/>
      <c r="E23" s="169"/>
      <c r="F23" s="20"/>
      <c r="G23" s="21"/>
    </row>
    <row r="24" spans="1:7" s="22" customFormat="1" ht="25.5" x14ac:dyDescent="0.2">
      <c r="A24" s="19" t="s">
        <v>480</v>
      </c>
      <c r="B24" s="325" t="s">
        <v>481</v>
      </c>
      <c r="C24" s="169"/>
      <c r="D24" s="169"/>
      <c r="E24" s="169"/>
      <c r="F24" s="20"/>
      <c r="G24" s="21"/>
    </row>
    <row r="25" spans="1:7" s="22" customFormat="1" x14ac:dyDescent="0.2">
      <c r="A25" s="146" t="s">
        <v>370</v>
      </c>
      <c r="B25" s="87" t="s">
        <v>368</v>
      </c>
      <c r="C25" s="169">
        <v>1000</v>
      </c>
      <c r="D25" s="169">
        <v>1000</v>
      </c>
      <c r="E25" s="169">
        <v>1000</v>
      </c>
      <c r="F25" s="20"/>
      <c r="G25" s="21"/>
    </row>
    <row r="26" spans="1:7" s="22" customFormat="1" x14ac:dyDescent="0.2">
      <c r="A26" s="146" t="s">
        <v>371</v>
      </c>
      <c r="B26" s="87" t="s">
        <v>369</v>
      </c>
      <c r="C26" s="169">
        <v>1000</v>
      </c>
      <c r="D26" s="169">
        <v>1000</v>
      </c>
      <c r="E26" s="169">
        <v>1000</v>
      </c>
      <c r="F26" s="20"/>
      <c r="G26" s="21"/>
    </row>
    <row r="27" spans="1:7" s="22" customFormat="1" ht="25.5" x14ac:dyDescent="0.2">
      <c r="A27" s="19" t="s">
        <v>248</v>
      </c>
      <c r="B27" s="87" t="s">
        <v>249</v>
      </c>
      <c r="C27" s="169">
        <f>C28+C30+C36+C38+C32+C34</f>
        <v>126642.99999999999</v>
      </c>
      <c r="D27" s="169">
        <f>D28+D30+D36+D38+D32</f>
        <v>134812.9</v>
      </c>
      <c r="E27" s="169">
        <f>E28+E30+E36+E38+E32</f>
        <v>144387.90000000002</v>
      </c>
      <c r="F27" s="20"/>
      <c r="G27" s="21"/>
    </row>
    <row r="28" spans="1:7" s="22" customFormat="1" ht="25.5" x14ac:dyDescent="0.2">
      <c r="A28" s="19" t="s">
        <v>258</v>
      </c>
      <c r="B28" s="88" t="s">
        <v>259</v>
      </c>
      <c r="C28" s="169">
        <v>115487.2</v>
      </c>
      <c r="D28" s="169">
        <v>123610.3</v>
      </c>
      <c r="E28" s="169">
        <v>133000.6</v>
      </c>
      <c r="F28" s="20"/>
      <c r="G28" s="21"/>
    </row>
    <row r="29" spans="1:7" s="22" customFormat="1" ht="25.5" x14ac:dyDescent="0.2">
      <c r="A29" s="19" t="s">
        <v>260</v>
      </c>
      <c r="B29" s="88" t="s">
        <v>261</v>
      </c>
      <c r="C29" s="169">
        <v>115487.2</v>
      </c>
      <c r="D29" s="169">
        <v>123610.3</v>
      </c>
      <c r="E29" s="169">
        <v>133000.6</v>
      </c>
      <c r="F29" s="20"/>
      <c r="G29" s="21"/>
    </row>
    <row r="30" spans="1:7" s="22" customFormat="1" ht="38.25" x14ac:dyDescent="0.2">
      <c r="A30" s="24" t="s">
        <v>262</v>
      </c>
      <c r="B30" s="190" t="s">
        <v>397</v>
      </c>
      <c r="C30" s="169">
        <v>786.7</v>
      </c>
      <c r="D30" s="169">
        <v>786.8</v>
      </c>
      <c r="E30" s="169">
        <v>904.2</v>
      </c>
      <c r="F30" s="20"/>
      <c r="G30" s="21"/>
    </row>
    <row r="31" spans="1:7" s="22" customFormat="1" ht="51" x14ac:dyDescent="0.2">
      <c r="A31" s="24" t="s">
        <v>263</v>
      </c>
      <c r="B31" s="153" t="s">
        <v>398</v>
      </c>
      <c r="C31" s="169">
        <v>786.7</v>
      </c>
      <c r="D31" s="169">
        <v>786.8</v>
      </c>
      <c r="E31" s="169">
        <v>904.2</v>
      </c>
      <c r="F31" s="20"/>
      <c r="G31" s="21"/>
    </row>
    <row r="32" spans="1:7" s="22" customFormat="1" ht="75" x14ac:dyDescent="0.2">
      <c r="A32" s="24" t="s">
        <v>315</v>
      </c>
      <c r="B32" s="156" t="s">
        <v>442</v>
      </c>
      <c r="C32" s="169">
        <v>8667.4</v>
      </c>
      <c r="D32" s="169">
        <v>8671.6</v>
      </c>
      <c r="E32" s="169">
        <v>8675.2000000000007</v>
      </c>
      <c r="F32" s="20"/>
      <c r="G32" s="21"/>
    </row>
    <row r="33" spans="1:7" s="22" customFormat="1" ht="78.75" x14ac:dyDescent="0.2">
      <c r="A33" s="278" t="s">
        <v>316</v>
      </c>
      <c r="B33" s="127" t="s">
        <v>441</v>
      </c>
      <c r="C33" s="169">
        <v>8667.4</v>
      </c>
      <c r="D33" s="169">
        <v>8671.6</v>
      </c>
      <c r="E33" s="169">
        <v>8675.2000000000007</v>
      </c>
      <c r="F33" s="20"/>
      <c r="G33" s="21"/>
    </row>
    <row r="34" spans="1:7" s="22" customFormat="1" ht="74.25" customHeight="1" x14ac:dyDescent="0.2">
      <c r="A34" s="24" t="s">
        <v>444</v>
      </c>
      <c r="B34" s="79" t="s">
        <v>445</v>
      </c>
      <c r="C34" s="169">
        <v>19.3</v>
      </c>
      <c r="D34" s="169"/>
      <c r="E34" s="169"/>
      <c r="F34" s="20"/>
      <c r="G34" s="21"/>
    </row>
    <row r="35" spans="1:7" s="22" customFormat="1" ht="91.5" customHeight="1" x14ac:dyDescent="0.2">
      <c r="A35" s="24" t="s">
        <v>446</v>
      </c>
      <c r="B35" s="79" t="s">
        <v>447</v>
      </c>
      <c r="C35" s="169">
        <v>19.3</v>
      </c>
      <c r="D35" s="169"/>
      <c r="E35" s="169"/>
      <c r="F35" s="20"/>
      <c r="G35" s="21"/>
    </row>
    <row r="36" spans="1:7" s="22" customFormat="1" ht="25.5" x14ac:dyDescent="0.2">
      <c r="A36" s="24" t="s">
        <v>250</v>
      </c>
      <c r="B36" s="87" t="s">
        <v>251</v>
      </c>
      <c r="C36" s="169">
        <v>1065.9000000000001</v>
      </c>
      <c r="D36" s="169">
        <v>1095</v>
      </c>
      <c r="E36" s="169">
        <v>1130.0999999999999</v>
      </c>
      <c r="F36" s="20"/>
      <c r="G36" s="21"/>
    </row>
    <row r="37" spans="1:7" s="22" customFormat="1" ht="25.5" x14ac:dyDescent="0.2">
      <c r="A37" s="19" t="s">
        <v>252</v>
      </c>
      <c r="B37" s="87" t="s">
        <v>253</v>
      </c>
      <c r="C37" s="169">
        <v>1065.9000000000001</v>
      </c>
      <c r="D37" s="169">
        <v>1095</v>
      </c>
      <c r="E37" s="169">
        <v>1130.0999999999999</v>
      </c>
      <c r="F37" s="25"/>
      <c r="G37" s="21"/>
    </row>
    <row r="38" spans="1:7" s="22" customFormat="1" x14ac:dyDescent="0.2">
      <c r="A38" s="19" t="s">
        <v>254</v>
      </c>
      <c r="B38" s="88" t="s">
        <v>255</v>
      </c>
      <c r="C38" s="169">
        <v>616.5</v>
      </c>
      <c r="D38" s="169">
        <v>649.20000000000005</v>
      </c>
      <c r="E38" s="169">
        <v>677.8</v>
      </c>
      <c r="F38" s="25"/>
      <c r="G38" s="21"/>
    </row>
    <row r="39" spans="1:7" s="22" customFormat="1" x14ac:dyDescent="0.2">
      <c r="A39" s="19" t="s">
        <v>256</v>
      </c>
      <c r="B39" s="88" t="s">
        <v>257</v>
      </c>
      <c r="C39" s="169">
        <v>616.5</v>
      </c>
      <c r="D39" s="169">
        <v>649.20000000000005</v>
      </c>
      <c r="E39" s="169">
        <v>677.8</v>
      </c>
      <c r="F39" s="25"/>
      <c r="G39" s="21"/>
    </row>
    <row r="40" spans="1:7" x14ac:dyDescent="0.2">
      <c r="A40" s="74" t="s">
        <v>299</v>
      </c>
      <c r="B40" s="81" t="s">
        <v>298</v>
      </c>
      <c r="C40" s="169"/>
      <c r="D40" s="169"/>
      <c r="E40" s="169"/>
    </row>
    <row r="41" spans="1:7" ht="114.75" x14ac:dyDescent="0.2">
      <c r="A41" s="74" t="s">
        <v>448</v>
      </c>
      <c r="B41" s="196" t="s">
        <v>579</v>
      </c>
      <c r="C41" s="169"/>
      <c r="D41" s="169"/>
      <c r="E41" s="169"/>
    </row>
    <row r="42" spans="1:7" ht="127.5" x14ac:dyDescent="0.2">
      <c r="A42" s="74" t="s">
        <v>449</v>
      </c>
      <c r="B42" s="196" t="s">
        <v>580</v>
      </c>
      <c r="C42" s="169"/>
      <c r="D42" s="169"/>
      <c r="E42" s="169"/>
    </row>
    <row r="43" spans="1:7" ht="75" x14ac:dyDescent="0.2">
      <c r="A43" s="146" t="s">
        <v>399</v>
      </c>
      <c r="B43" s="195" t="s">
        <v>581</v>
      </c>
      <c r="C43" s="169"/>
      <c r="D43" s="169"/>
      <c r="E43" s="169"/>
    </row>
    <row r="44" spans="1:7" ht="90" x14ac:dyDescent="0.2">
      <c r="A44" s="146" t="s">
        <v>387</v>
      </c>
      <c r="B44" s="156" t="s">
        <v>388</v>
      </c>
      <c r="C44" s="169"/>
      <c r="D44" s="169"/>
      <c r="E44" s="169"/>
    </row>
    <row r="45" spans="1:7" ht="89.25" x14ac:dyDescent="0.2">
      <c r="A45" s="74" t="s">
        <v>301</v>
      </c>
      <c r="B45" s="191" t="s">
        <v>389</v>
      </c>
      <c r="C45" s="169"/>
      <c r="D45" s="169"/>
      <c r="E45" s="169"/>
    </row>
    <row r="46" spans="1:7" ht="102" x14ac:dyDescent="0.2">
      <c r="A46" s="74" t="s">
        <v>300</v>
      </c>
      <c r="B46" s="196" t="s">
        <v>400</v>
      </c>
      <c r="C46" s="169"/>
      <c r="D46" s="169"/>
      <c r="E46" s="169"/>
    </row>
    <row r="47" spans="1:7" ht="31.5" x14ac:dyDescent="0.2">
      <c r="A47" s="74" t="s">
        <v>425</v>
      </c>
      <c r="B47" s="79" t="s">
        <v>426</v>
      </c>
      <c r="C47" s="169">
        <v>0</v>
      </c>
      <c r="D47" s="169">
        <v>0</v>
      </c>
      <c r="E47" s="169">
        <v>0</v>
      </c>
    </row>
    <row r="48" spans="1:7" ht="31.5" x14ac:dyDescent="0.2">
      <c r="A48" s="74" t="s">
        <v>427</v>
      </c>
      <c r="B48" s="79" t="s">
        <v>428</v>
      </c>
      <c r="C48" s="169">
        <v>0</v>
      </c>
      <c r="D48" s="169">
        <v>0</v>
      </c>
      <c r="E48" s="169">
        <v>0</v>
      </c>
    </row>
    <row r="49" spans="1:5" ht="15.75" x14ac:dyDescent="0.2">
      <c r="A49" s="74"/>
      <c r="B49" s="79"/>
      <c r="C49" s="169"/>
      <c r="D49" s="169"/>
      <c r="E49" s="169"/>
    </row>
    <row r="50" spans="1:5" x14ac:dyDescent="0.2">
      <c r="E50" s="10"/>
    </row>
    <row r="51" spans="1:5" ht="16.5" thickBot="1" x14ac:dyDescent="0.25">
      <c r="C51" s="76"/>
      <c r="D51" s="77"/>
      <c r="E51" s="76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2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1" manualBreakCount="1">
    <brk id="44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4"/>
  <sheetViews>
    <sheetView view="pageBreakPreview" zoomScale="73" zoomScaleSheetLayoutView="73" workbookViewId="0">
      <selection activeCell="K1" sqref="K1:N1"/>
    </sheetView>
  </sheetViews>
  <sheetFormatPr defaultRowHeight="12.75" x14ac:dyDescent="0.2"/>
  <cols>
    <col min="1" max="1" width="0.1640625" customWidth="1"/>
    <col min="2" max="2" width="46.33203125" customWidth="1"/>
    <col min="3" max="3" width="6.33203125" customWidth="1"/>
    <col min="4" max="4" width="9.33203125" hidden="1" customWidth="1"/>
    <col min="5" max="5" width="4.1640625" customWidth="1"/>
    <col min="6" max="6" width="4.5" customWidth="1"/>
    <col min="7" max="7" width="4.83203125" customWidth="1"/>
    <col min="8" max="8" width="4.1640625" customWidth="1"/>
    <col min="9" max="9" width="8" customWidth="1"/>
    <col min="10" max="10" width="9.6640625" customWidth="1"/>
    <col min="11" max="11" width="7" customWidth="1"/>
    <col min="12" max="12" width="20.1640625" customWidth="1"/>
    <col min="13" max="14" width="14" customWidth="1"/>
    <col min="16" max="16" width="17.5" customWidth="1"/>
    <col min="17" max="17" width="12.6640625" customWidth="1"/>
    <col min="18" max="18" width="16.1640625" customWidth="1"/>
  </cols>
  <sheetData>
    <row r="1" spans="1:14" ht="94.5" customHeight="1" x14ac:dyDescent="0.2">
      <c r="B1" s="80" t="s">
        <v>0</v>
      </c>
      <c r="C1" s="1" t="s">
        <v>0</v>
      </c>
      <c r="D1" s="73"/>
      <c r="E1" s="1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501" t="s">
        <v>608</v>
      </c>
      <c r="L1" s="502"/>
      <c r="M1" s="502"/>
      <c r="N1" s="502"/>
    </row>
    <row r="2" spans="1:14" ht="50.25" customHeight="1" x14ac:dyDescent="0.2">
      <c r="B2" s="503" t="s">
        <v>572</v>
      </c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</row>
    <row r="3" spans="1:14" ht="15" customHeight="1" x14ac:dyDescent="0.2">
      <c r="B3" s="3" t="s">
        <v>0</v>
      </c>
      <c r="C3" s="3" t="s">
        <v>0</v>
      </c>
      <c r="D3" s="3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504" t="s">
        <v>1</v>
      </c>
      <c r="L3" s="504"/>
      <c r="M3" s="504"/>
      <c r="N3" s="504"/>
    </row>
    <row r="4" spans="1:14" ht="19.899999999999999" customHeight="1" x14ac:dyDescent="0.2">
      <c r="A4" s="506"/>
      <c r="B4" s="505" t="s">
        <v>2</v>
      </c>
      <c r="C4" s="505" t="s">
        <v>21</v>
      </c>
      <c r="D4" s="505"/>
      <c r="E4" s="505" t="s">
        <v>3</v>
      </c>
      <c r="F4" s="505" t="s">
        <v>4</v>
      </c>
      <c r="G4" s="505" t="s">
        <v>5</v>
      </c>
      <c r="H4" s="505"/>
      <c r="I4" s="505"/>
      <c r="J4" s="505"/>
      <c r="K4" s="505" t="s">
        <v>6</v>
      </c>
      <c r="L4" s="505" t="s">
        <v>7</v>
      </c>
      <c r="M4" s="505"/>
      <c r="N4" s="505"/>
    </row>
    <row r="5" spans="1:14" ht="16.350000000000001" customHeight="1" x14ac:dyDescent="0.2">
      <c r="A5" s="506"/>
      <c r="B5" s="505" t="s">
        <v>0</v>
      </c>
      <c r="C5" s="505" t="s">
        <v>0</v>
      </c>
      <c r="D5" s="505"/>
      <c r="E5" s="505" t="s">
        <v>0</v>
      </c>
      <c r="F5" s="505" t="s">
        <v>0</v>
      </c>
      <c r="G5" s="505" t="s">
        <v>0</v>
      </c>
      <c r="H5" s="505"/>
      <c r="I5" s="505"/>
      <c r="J5" s="505"/>
      <c r="K5" s="505" t="s">
        <v>0</v>
      </c>
      <c r="L5" s="411" t="s">
        <v>380</v>
      </c>
      <c r="M5" s="411" t="s">
        <v>434</v>
      </c>
      <c r="N5" s="411" t="s">
        <v>569</v>
      </c>
    </row>
    <row r="6" spans="1:14" ht="14.45" customHeight="1" x14ac:dyDescent="0.2">
      <c r="A6" s="75"/>
      <c r="B6" s="89" t="s">
        <v>8</v>
      </c>
      <c r="C6" s="480" t="s">
        <v>9</v>
      </c>
      <c r="D6" s="480"/>
      <c r="E6" s="89" t="s">
        <v>10</v>
      </c>
      <c r="F6" s="89" t="s">
        <v>11</v>
      </c>
      <c r="G6" s="89" t="s">
        <v>12</v>
      </c>
      <c r="H6" s="89" t="s">
        <v>13</v>
      </c>
      <c r="I6" s="89" t="s">
        <v>14</v>
      </c>
      <c r="J6" s="89" t="s">
        <v>15</v>
      </c>
      <c r="K6" s="89" t="s">
        <v>16</v>
      </c>
      <c r="L6" s="89" t="s">
        <v>17</v>
      </c>
      <c r="M6" s="89" t="s">
        <v>18</v>
      </c>
      <c r="N6" s="89" t="s">
        <v>20</v>
      </c>
    </row>
    <row r="7" spans="1:14" ht="14.45" customHeight="1" x14ac:dyDescent="0.2">
      <c r="A7" s="75"/>
      <c r="B7" s="100" t="s">
        <v>19</v>
      </c>
      <c r="C7" s="476" t="s">
        <v>0</v>
      </c>
      <c r="D7" s="476"/>
      <c r="E7" s="90" t="s">
        <v>0</v>
      </c>
      <c r="F7" s="90" t="s">
        <v>0</v>
      </c>
      <c r="G7" s="90" t="s">
        <v>0</v>
      </c>
      <c r="H7" s="90" t="s">
        <v>0</v>
      </c>
      <c r="I7" s="90" t="s">
        <v>0</v>
      </c>
      <c r="J7" s="90" t="s">
        <v>0</v>
      </c>
      <c r="K7" s="90" t="s">
        <v>0</v>
      </c>
      <c r="L7" s="91">
        <f>L8+L258+L351</f>
        <v>294958.7</v>
      </c>
      <c r="M7" s="91">
        <f>M8+M258+M351</f>
        <v>278908.3</v>
      </c>
      <c r="N7" s="91">
        <f>N8+N258+N351</f>
        <v>289700.59999999998</v>
      </c>
    </row>
    <row r="8" spans="1:14" ht="29.25" customHeight="1" x14ac:dyDescent="0.2">
      <c r="A8" s="494" t="s">
        <v>28</v>
      </c>
      <c r="B8" s="494"/>
      <c r="C8" s="479">
        <v>900</v>
      </c>
      <c r="D8" s="479"/>
      <c r="E8" s="96"/>
      <c r="F8" s="89"/>
      <c r="G8" s="89"/>
      <c r="H8" s="89"/>
      <c r="I8" s="89"/>
      <c r="J8" s="89"/>
      <c r="K8" s="89"/>
      <c r="L8" s="91">
        <f>L9+L95+L110+L178+L201+L208+L235+L251+L170+L157</f>
        <v>78394.700000000012</v>
      </c>
      <c r="M8" s="91">
        <f>M9+M95+M110+M178+M201+M208+M235+M251+M170+M157</f>
        <v>63781</v>
      </c>
      <c r="N8" s="91">
        <f>N9+N95+N110+N178+N201+N208+N235+N251+N170+N157</f>
        <v>64068.5</v>
      </c>
    </row>
    <row r="9" spans="1:14" ht="16.5" customHeight="1" x14ac:dyDescent="0.2">
      <c r="A9" s="484" t="s">
        <v>29</v>
      </c>
      <c r="B9" s="484"/>
      <c r="C9" s="471">
        <v>900</v>
      </c>
      <c r="D9" s="471"/>
      <c r="E9" s="95" t="s">
        <v>144</v>
      </c>
      <c r="F9" s="95"/>
      <c r="G9" s="89"/>
      <c r="H9" s="89"/>
      <c r="I9" s="89"/>
      <c r="J9" s="89"/>
      <c r="K9" s="89"/>
      <c r="L9" s="174">
        <f>L10+L16+L81+L69+L75</f>
        <v>44209.8</v>
      </c>
      <c r="M9" s="174">
        <f>M10+M16+M81</f>
        <v>35126.6</v>
      </c>
      <c r="N9" s="174">
        <f>N10+N16+N81</f>
        <v>35177.599999999999</v>
      </c>
    </row>
    <row r="10" spans="1:14" ht="40.5" customHeight="1" x14ac:dyDescent="0.2">
      <c r="A10" s="484" t="s">
        <v>30</v>
      </c>
      <c r="B10" s="484"/>
      <c r="C10" s="471">
        <v>900</v>
      </c>
      <c r="D10" s="471"/>
      <c r="E10" s="95" t="s">
        <v>144</v>
      </c>
      <c r="F10" s="95" t="s">
        <v>145</v>
      </c>
      <c r="G10" s="92"/>
      <c r="H10" s="92"/>
      <c r="I10" s="92"/>
      <c r="J10" s="92"/>
      <c r="K10" s="92"/>
      <c r="L10" s="170">
        <v>3237.6</v>
      </c>
      <c r="M10" s="170">
        <v>2478.6</v>
      </c>
      <c r="N10" s="170">
        <v>2478.6999999999998</v>
      </c>
    </row>
    <row r="11" spans="1:14" ht="75.75" customHeight="1" x14ac:dyDescent="0.2">
      <c r="A11" s="484" t="s">
        <v>443</v>
      </c>
      <c r="B11" s="484"/>
      <c r="C11" s="471">
        <v>900</v>
      </c>
      <c r="D11" s="471"/>
      <c r="E11" s="95" t="s">
        <v>144</v>
      </c>
      <c r="F11" s="95" t="s">
        <v>145</v>
      </c>
      <c r="G11" s="95" t="s">
        <v>144</v>
      </c>
      <c r="H11" s="92"/>
      <c r="I11" s="92"/>
      <c r="J11" s="92"/>
      <c r="K11" s="92"/>
      <c r="L11" s="170">
        <v>3237.6</v>
      </c>
      <c r="M11" s="170">
        <v>2478.6</v>
      </c>
      <c r="N11" s="170">
        <v>2478.6999999999998</v>
      </c>
    </row>
    <row r="12" spans="1:14" ht="90.75" customHeight="1" x14ac:dyDescent="0.2">
      <c r="A12" s="488" t="s">
        <v>31</v>
      </c>
      <c r="B12" s="488"/>
      <c r="C12" s="471">
        <v>900</v>
      </c>
      <c r="D12" s="471"/>
      <c r="E12" s="95" t="s">
        <v>144</v>
      </c>
      <c r="F12" s="95" t="s">
        <v>145</v>
      </c>
      <c r="G12" s="95" t="s">
        <v>144</v>
      </c>
      <c r="H12" s="92">
        <v>0</v>
      </c>
      <c r="I12" s="92">
        <v>25</v>
      </c>
      <c r="J12" s="94"/>
      <c r="K12" s="92"/>
      <c r="L12" s="170">
        <v>3237.6</v>
      </c>
      <c r="M12" s="170">
        <v>2478.6</v>
      </c>
      <c r="N12" s="170">
        <v>2478.6999999999998</v>
      </c>
    </row>
    <row r="13" spans="1:14" ht="26.25" customHeight="1" x14ac:dyDescent="0.2">
      <c r="A13" s="484" t="s">
        <v>32</v>
      </c>
      <c r="B13" s="484"/>
      <c r="C13" s="471">
        <v>900</v>
      </c>
      <c r="D13" s="471"/>
      <c r="E13" s="95" t="s">
        <v>144</v>
      </c>
      <c r="F13" s="95" t="s">
        <v>145</v>
      </c>
      <c r="G13" s="95" t="s">
        <v>144</v>
      </c>
      <c r="H13" s="92">
        <v>0</v>
      </c>
      <c r="I13" s="92">
        <v>25</v>
      </c>
      <c r="J13" s="94">
        <v>41150</v>
      </c>
      <c r="K13" s="92"/>
      <c r="L13" s="170">
        <v>3237.6</v>
      </c>
      <c r="M13" s="170">
        <v>2478.6</v>
      </c>
      <c r="N13" s="170">
        <v>2478.6999999999998</v>
      </c>
    </row>
    <row r="14" spans="1:14" ht="78.75" customHeight="1" x14ac:dyDescent="0.2">
      <c r="A14" s="484" t="s">
        <v>33</v>
      </c>
      <c r="B14" s="484"/>
      <c r="C14" s="471">
        <v>900</v>
      </c>
      <c r="D14" s="471"/>
      <c r="E14" s="95" t="s">
        <v>144</v>
      </c>
      <c r="F14" s="95" t="s">
        <v>145</v>
      </c>
      <c r="G14" s="95" t="s">
        <v>144</v>
      </c>
      <c r="H14" s="92">
        <v>0</v>
      </c>
      <c r="I14" s="92">
        <v>25</v>
      </c>
      <c r="J14" s="94">
        <v>41150</v>
      </c>
      <c r="K14" s="92">
        <v>100</v>
      </c>
      <c r="L14" s="170">
        <v>3237.6</v>
      </c>
      <c r="M14" s="170">
        <v>2478.6</v>
      </c>
      <c r="N14" s="170">
        <v>2478.6999999999998</v>
      </c>
    </row>
    <row r="15" spans="1:14" ht="29.25" customHeight="1" x14ac:dyDescent="0.2">
      <c r="A15" s="484" t="s">
        <v>34</v>
      </c>
      <c r="B15" s="484"/>
      <c r="C15" s="471">
        <v>900</v>
      </c>
      <c r="D15" s="471"/>
      <c r="E15" s="95" t="s">
        <v>144</v>
      </c>
      <c r="F15" s="95" t="s">
        <v>145</v>
      </c>
      <c r="G15" s="95" t="s">
        <v>144</v>
      </c>
      <c r="H15" s="92">
        <v>0</v>
      </c>
      <c r="I15" s="92">
        <v>25</v>
      </c>
      <c r="J15" s="94">
        <v>41150</v>
      </c>
      <c r="K15" s="92">
        <v>120</v>
      </c>
      <c r="L15" s="170">
        <v>3237.6</v>
      </c>
      <c r="M15" s="170">
        <v>2478.6</v>
      </c>
      <c r="N15" s="170">
        <v>2478.6999999999998</v>
      </c>
    </row>
    <row r="16" spans="1:14" ht="53.25" customHeight="1" x14ac:dyDescent="0.2">
      <c r="A16" s="484" t="s">
        <v>410</v>
      </c>
      <c r="B16" s="484"/>
      <c r="C16" s="471">
        <v>900</v>
      </c>
      <c r="D16" s="471"/>
      <c r="E16" s="95" t="s">
        <v>144</v>
      </c>
      <c r="F16" s="95" t="s">
        <v>146</v>
      </c>
      <c r="G16" s="95"/>
      <c r="H16" s="92"/>
      <c r="I16" s="92"/>
      <c r="J16" s="94"/>
      <c r="K16" s="92"/>
      <c r="L16" s="174">
        <f>L17+L51+L56+L61</f>
        <v>30680.600000000002</v>
      </c>
      <c r="M16" s="174">
        <f>M17+M51+M56+M61</f>
        <v>22740.1</v>
      </c>
      <c r="N16" s="93">
        <f>N17+N51+N56+N61</f>
        <v>22791.499999999996</v>
      </c>
    </row>
    <row r="17" spans="1:14" ht="77.25" customHeight="1" x14ac:dyDescent="0.2">
      <c r="A17" s="484" t="s">
        <v>443</v>
      </c>
      <c r="B17" s="484"/>
      <c r="C17" s="471">
        <v>900</v>
      </c>
      <c r="D17" s="471"/>
      <c r="E17" s="95" t="s">
        <v>144</v>
      </c>
      <c r="F17" s="95" t="s">
        <v>146</v>
      </c>
      <c r="G17" s="95" t="s">
        <v>144</v>
      </c>
      <c r="H17" s="92"/>
      <c r="I17" s="92"/>
      <c r="J17" s="94"/>
      <c r="K17" s="92"/>
      <c r="L17" s="174">
        <f>L18+L32</f>
        <v>30482.7</v>
      </c>
      <c r="M17" s="174">
        <f>M18+M32</f>
        <v>22530</v>
      </c>
      <c r="N17" s="93">
        <f>N18+N32</f>
        <v>22571.1</v>
      </c>
    </row>
    <row r="18" spans="1:14" ht="37.5" customHeight="1" x14ac:dyDescent="0.2">
      <c r="A18" s="484" t="s">
        <v>35</v>
      </c>
      <c r="B18" s="484"/>
      <c r="C18" s="471">
        <v>900</v>
      </c>
      <c r="D18" s="471"/>
      <c r="E18" s="95" t="s">
        <v>144</v>
      </c>
      <c r="F18" s="95" t="s">
        <v>146</v>
      </c>
      <c r="G18" s="95" t="s">
        <v>144</v>
      </c>
      <c r="H18" s="92">
        <v>0</v>
      </c>
      <c r="I18" s="92">
        <v>24</v>
      </c>
      <c r="J18" s="94"/>
      <c r="K18" s="92"/>
      <c r="L18" s="174">
        <f>L19+L26+L29</f>
        <v>2938.8</v>
      </c>
      <c r="M18" s="174">
        <f>M19+M26+M29</f>
        <v>939</v>
      </c>
      <c r="N18" s="93">
        <f>N19+N26+N29</f>
        <v>939.1</v>
      </c>
    </row>
    <row r="19" spans="1:14" ht="39.75" customHeight="1" x14ac:dyDescent="0.2">
      <c r="A19" s="484" t="s">
        <v>482</v>
      </c>
      <c r="B19" s="484"/>
      <c r="C19" s="95">
        <v>900</v>
      </c>
      <c r="D19" s="95"/>
      <c r="E19" s="95" t="s">
        <v>144</v>
      </c>
      <c r="F19" s="95" t="s">
        <v>146</v>
      </c>
      <c r="G19" s="95" t="s">
        <v>144</v>
      </c>
      <c r="H19" s="92">
        <v>0</v>
      </c>
      <c r="I19" s="92">
        <v>24</v>
      </c>
      <c r="J19" s="94">
        <v>41120</v>
      </c>
      <c r="K19" s="92"/>
      <c r="L19" s="174">
        <f>L20+L22+L24</f>
        <v>2930.2000000000003</v>
      </c>
      <c r="M19" s="174">
        <f>M20+M22+M24</f>
        <v>930.2</v>
      </c>
      <c r="N19" s="93">
        <f>N20+N22+N24</f>
        <v>930.2</v>
      </c>
    </row>
    <row r="20" spans="1:14" ht="77.25" customHeight="1" x14ac:dyDescent="0.2">
      <c r="A20" s="484" t="s">
        <v>33</v>
      </c>
      <c r="B20" s="484"/>
      <c r="C20" s="471">
        <v>900</v>
      </c>
      <c r="D20" s="471"/>
      <c r="E20" s="95" t="s">
        <v>144</v>
      </c>
      <c r="F20" s="95" t="s">
        <v>146</v>
      </c>
      <c r="G20" s="95" t="s">
        <v>144</v>
      </c>
      <c r="H20" s="92">
        <v>0</v>
      </c>
      <c r="I20" s="92">
        <v>24</v>
      </c>
      <c r="J20" s="94">
        <v>41120</v>
      </c>
      <c r="K20" s="92">
        <v>100</v>
      </c>
      <c r="L20" s="170">
        <v>212.8</v>
      </c>
      <c r="M20" s="170">
        <v>212.8</v>
      </c>
      <c r="N20" s="170">
        <v>212.8</v>
      </c>
    </row>
    <row r="21" spans="1:14" ht="25.5" customHeight="1" x14ac:dyDescent="0.2">
      <c r="A21" s="484" t="s">
        <v>34</v>
      </c>
      <c r="B21" s="484"/>
      <c r="C21" s="471">
        <v>900</v>
      </c>
      <c r="D21" s="471"/>
      <c r="E21" s="95" t="s">
        <v>144</v>
      </c>
      <c r="F21" s="95" t="s">
        <v>146</v>
      </c>
      <c r="G21" s="95" t="s">
        <v>144</v>
      </c>
      <c r="H21" s="92">
        <v>0</v>
      </c>
      <c r="I21" s="92">
        <v>24</v>
      </c>
      <c r="J21" s="94">
        <v>41120</v>
      </c>
      <c r="K21" s="92">
        <v>120</v>
      </c>
      <c r="L21" s="170">
        <v>212.8</v>
      </c>
      <c r="M21" s="170">
        <v>212.8</v>
      </c>
      <c r="N21" s="170">
        <v>212.8</v>
      </c>
    </row>
    <row r="22" spans="1:14" ht="26.25" customHeight="1" x14ac:dyDescent="0.2">
      <c r="A22" s="484" t="s">
        <v>36</v>
      </c>
      <c r="B22" s="484"/>
      <c r="C22" s="471">
        <v>900</v>
      </c>
      <c r="D22" s="471"/>
      <c r="E22" s="95" t="s">
        <v>144</v>
      </c>
      <c r="F22" s="95" t="s">
        <v>146</v>
      </c>
      <c r="G22" s="95" t="s">
        <v>144</v>
      </c>
      <c r="H22" s="92">
        <v>0</v>
      </c>
      <c r="I22" s="92">
        <v>24</v>
      </c>
      <c r="J22" s="94">
        <v>41120</v>
      </c>
      <c r="K22" s="92">
        <v>200</v>
      </c>
      <c r="L22" s="170">
        <v>2617.4</v>
      </c>
      <c r="M22" s="170">
        <v>617.4</v>
      </c>
      <c r="N22" s="170">
        <v>617.4</v>
      </c>
    </row>
    <row r="23" spans="1:14" ht="38.25" customHeight="1" x14ac:dyDescent="0.2">
      <c r="A23" s="484" t="s">
        <v>37</v>
      </c>
      <c r="B23" s="484"/>
      <c r="C23" s="471">
        <v>900</v>
      </c>
      <c r="D23" s="471"/>
      <c r="E23" s="95" t="s">
        <v>144</v>
      </c>
      <c r="F23" s="95" t="s">
        <v>146</v>
      </c>
      <c r="G23" s="95" t="s">
        <v>144</v>
      </c>
      <c r="H23" s="92">
        <v>0</v>
      </c>
      <c r="I23" s="92">
        <v>24</v>
      </c>
      <c r="J23" s="94">
        <v>41120</v>
      </c>
      <c r="K23" s="92">
        <v>240</v>
      </c>
      <c r="L23" s="170">
        <v>2617.4</v>
      </c>
      <c r="M23" s="170">
        <v>617.4</v>
      </c>
      <c r="N23" s="170">
        <v>617.4</v>
      </c>
    </row>
    <row r="24" spans="1:14" ht="16.5" customHeight="1" x14ac:dyDescent="0.2">
      <c r="A24" s="484" t="s">
        <v>38</v>
      </c>
      <c r="B24" s="484"/>
      <c r="C24" s="471">
        <v>900</v>
      </c>
      <c r="D24" s="471"/>
      <c r="E24" s="95" t="s">
        <v>144</v>
      </c>
      <c r="F24" s="95" t="s">
        <v>146</v>
      </c>
      <c r="G24" s="95" t="s">
        <v>144</v>
      </c>
      <c r="H24" s="92">
        <v>0</v>
      </c>
      <c r="I24" s="92">
        <v>24</v>
      </c>
      <c r="J24" s="94">
        <v>41120</v>
      </c>
      <c r="K24" s="89">
        <v>800</v>
      </c>
      <c r="L24" s="170">
        <v>100</v>
      </c>
      <c r="M24" s="170">
        <v>100</v>
      </c>
      <c r="N24" s="170">
        <v>100</v>
      </c>
    </row>
    <row r="25" spans="1:14" ht="18" customHeight="1" x14ac:dyDescent="0.2">
      <c r="A25" s="484" t="s">
        <v>39</v>
      </c>
      <c r="B25" s="484"/>
      <c r="C25" s="471">
        <v>900</v>
      </c>
      <c r="D25" s="471"/>
      <c r="E25" s="95" t="s">
        <v>144</v>
      </c>
      <c r="F25" s="95" t="s">
        <v>146</v>
      </c>
      <c r="G25" s="95" t="s">
        <v>144</v>
      </c>
      <c r="H25" s="92">
        <v>0</v>
      </c>
      <c r="I25" s="92">
        <v>24</v>
      </c>
      <c r="J25" s="94">
        <v>41120</v>
      </c>
      <c r="K25" s="92">
        <v>850</v>
      </c>
      <c r="L25" s="170">
        <v>100</v>
      </c>
      <c r="M25" s="170">
        <v>100</v>
      </c>
      <c r="N25" s="170">
        <v>100</v>
      </c>
    </row>
    <row r="26" spans="1:14" ht="100.5" customHeight="1" x14ac:dyDescent="0.2">
      <c r="A26" s="488" t="s">
        <v>40</v>
      </c>
      <c r="B26" s="488"/>
      <c r="C26" s="471">
        <v>900</v>
      </c>
      <c r="D26" s="471"/>
      <c r="E26" s="95" t="s">
        <v>144</v>
      </c>
      <c r="F26" s="95" t="s">
        <v>146</v>
      </c>
      <c r="G26" s="95" t="s">
        <v>144</v>
      </c>
      <c r="H26" s="92">
        <v>0</v>
      </c>
      <c r="I26" s="92">
        <v>24</v>
      </c>
      <c r="J26" s="92">
        <v>77150</v>
      </c>
      <c r="K26" s="92"/>
      <c r="L26" s="170">
        <v>3.1</v>
      </c>
      <c r="M26" s="170">
        <v>3.3</v>
      </c>
      <c r="N26" s="170">
        <v>3.4</v>
      </c>
    </row>
    <row r="27" spans="1:14" ht="26.25" customHeight="1" x14ac:dyDescent="0.2">
      <c r="A27" s="484" t="s">
        <v>36</v>
      </c>
      <c r="B27" s="484"/>
      <c r="C27" s="471">
        <v>900</v>
      </c>
      <c r="D27" s="471"/>
      <c r="E27" s="95" t="s">
        <v>144</v>
      </c>
      <c r="F27" s="95" t="s">
        <v>146</v>
      </c>
      <c r="G27" s="95" t="s">
        <v>144</v>
      </c>
      <c r="H27" s="92">
        <v>0</v>
      </c>
      <c r="I27" s="92">
        <v>24</v>
      </c>
      <c r="J27" s="92">
        <v>77150</v>
      </c>
      <c r="K27" s="92">
        <v>200</v>
      </c>
      <c r="L27" s="170">
        <v>3.1</v>
      </c>
      <c r="M27" s="170">
        <v>3.3</v>
      </c>
      <c r="N27" s="170">
        <v>3.4</v>
      </c>
    </row>
    <row r="28" spans="1:14" ht="38.25" customHeight="1" x14ac:dyDescent="0.2">
      <c r="A28" s="484" t="s">
        <v>37</v>
      </c>
      <c r="B28" s="484"/>
      <c r="C28" s="471">
        <v>900</v>
      </c>
      <c r="D28" s="471"/>
      <c r="E28" s="95" t="s">
        <v>144</v>
      </c>
      <c r="F28" s="95" t="s">
        <v>146</v>
      </c>
      <c r="G28" s="95" t="s">
        <v>144</v>
      </c>
      <c r="H28" s="92">
        <v>0</v>
      </c>
      <c r="I28" s="92">
        <v>24</v>
      </c>
      <c r="J28" s="92">
        <v>77150</v>
      </c>
      <c r="K28" s="92">
        <v>240</v>
      </c>
      <c r="L28" s="170">
        <v>3.1</v>
      </c>
      <c r="M28" s="170">
        <v>3.3</v>
      </c>
      <c r="N28" s="170">
        <v>3.4</v>
      </c>
    </row>
    <row r="29" spans="1:14" ht="117" customHeight="1" x14ac:dyDescent="0.2">
      <c r="A29" s="75"/>
      <c r="B29" s="125" t="s">
        <v>296</v>
      </c>
      <c r="C29" s="95" t="s">
        <v>192</v>
      </c>
      <c r="D29" s="95"/>
      <c r="E29" s="95" t="s">
        <v>144</v>
      </c>
      <c r="F29" s="95" t="s">
        <v>146</v>
      </c>
      <c r="G29" s="95" t="s">
        <v>144</v>
      </c>
      <c r="H29" s="92">
        <v>0</v>
      </c>
      <c r="I29" s="92">
        <v>24</v>
      </c>
      <c r="J29" s="92">
        <v>77580</v>
      </c>
      <c r="K29" s="92"/>
      <c r="L29" s="382">
        <v>5.5</v>
      </c>
      <c r="M29" s="382">
        <v>5.5</v>
      </c>
      <c r="N29" s="382">
        <v>5.5</v>
      </c>
    </row>
    <row r="30" spans="1:14" ht="28.5" customHeight="1" x14ac:dyDescent="0.2">
      <c r="A30" s="75"/>
      <c r="B30" s="75" t="s">
        <v>36</v>
      </c>
      <c r="C30" s="95" t="s">
        <v>192</v>
      </c>
      <c r="D30" s="95"/>
      <c r="E30" s="95" t="s">
        <v>144</v>
      </c>
      <c r="F30" s="95" t="s">
        <v>146</v>
      </c>
      <c r="G30" s="95" t="s">
        <v>144</v>
      </c>
      <c r="H30" s="92">
        <v>0</v>
      </c>
      <c r="I30" s="92">
        <v>24</v>
      </c>
      <c r="J30" s="92">
        <v>77580</v>
      </c>
      <c r="K30" s="129">
        <v>200</v>
      </c>
      <c r="L30" s="382">
        <v>5.5</v>
      </c>
      <c r="M30" s="382">
        <v>5.5</v>
      </c>
      <c r="N30" s="382">
        <v>5.5</v>
      </c>
    </row>
    <row r="31" spans="1:14" ht="38.25" customHeight="1" x14ac:dyDescent="0.2">
      <c r="A31" s="75"/>
      <c r="B31" s="75" t="s">
        <v>37</v>
      </c>
      <c r="C31" s="95" t="s">
        <v>192</v>
      </c>
      <c r="D31" s="95"/>
      <c r="E31" s="95" t="s">
        <v>144</v>
      </c>
      <c r="F31" s="95" t="s">
        <v>146</v>
      </c>
      <c r="G31" s="95" t="s">
        <v>144</v>
      </c>
      <c r="H31" s="92">
        <v>0</v>
      </c>
      <c r="I31" s="92">
        <v>24</v>
      </c>
      <c r="J31" s="92">
        <v>77580</v>
      </c>
      <c r="K31" s="129">
        <v>240</v>
      </c>
      <c r="L31" s="382">
        <v>5.5</v>
      </c>
      <c r="M31" s="382">
        <v>5.5</v>
      </c>
      <c r="N31" s="382">
        <v>5.5</v>
      </c>
    </row>
    <row r="32" spans="1:14" ht="91.5" customHeight="1" x14ac:dyDescent="0.2">
      <c r="A32" s="488" t="s">
        <v>31</v>
      </c>
      <c r="B32" s="488"/>
      <c r="C32" s="471">
        <v>900</v>
      </c>
      <c r="D32" s="471"/>
      <c r="E32" s="95" t="s">
        <v>144</v>
      </c>
      <c r="F32" s="95" t="s">
        <v>146</v>
      </c>
      <c r="G32" s="95" t="s">
        <v>144</v>
      </c>
      <c r="H32" s="92">
        <v>0</v>
      </c>
      <c r="I32" s="92">
        <v>25</v>
      </c>
      <c r="J32" s="94"/>
      <c r="K32" s="92"/>
      <c r="L32" s="382">
        <f>L33+L36+L39+L48+L42+L45</f>
        <v>27543.9</v>
      </c>
      <c r="M32" s="382">
        <f>M33+M36+M39+M48+M42+M45</f>
        <v>21591</v>
      </c>
      <c r="N32" s="382">
        <f>N33+N36+N39+N48+N42+N45</f>
        <v>21632</v>
      </c>
    </row>
    <row r="33" spans="1:14" ht="27" customHeight="1" x14ac:dyDescent="0.2">
      <c r="A33" s="484" t="s">
        <v>41</v>
      </c>
      <c r="B33" s="484"/>
      <c r="C33" s="471">
        <v>900</v>
      </c>
      <c r="D33" s="471"/>
      <c r="E33" s="95" t="s">
        <v>144</v>
      </c>
      <c r="F33" s="95" t="s">
        <v>146</v>
      </c>
      <c r="G33" s="95" t="s">
        <v>144</v>
      </c>
      <c r="H33" s="92">
        <v>0</v>
      </c>
      <c r="I33" s="92">
        <v>25</v>
      </c>
      <c r="J33" s="94">
        <v>41110</v>
      </c>
      <c r="K33" s="92"/>
      <c r="L33" s="454">
        <v>26700</v>
      </c>
      <c r="M33" s="414">
        <v>20700</v>
      </c>
      <c r="N33" s="414">
        <v>20700</v>
      </c>
    </row>
    <row r="34" spans="1:14" ht="77.25" customHeight="1" x14ac:dyDescent="0.2">
      <c r="A34" s="484" t="s">
        <v>33</v>
      </c>
      <c r="B34" s="484"/>
      <c r="C34" s="471">
        <v>900</v>
      </c>
      <c r="D34" s="471"/>
      <c r="E34" s="95" t="s">
        <v>144</v>
      </c>
      <c r="F34" s="95" t="s">
        <v>146</v>
      </c>
      <c r="G34" s="95" t="s">
        <v>144</v>
      </c>
      <c r="H34" s="92">
        <v>0</v>
      </c>
      <c r="I34" s="92">
        <v>25</v>
      </c>
      <c r="J34" s="94">
        <v>41110</v>
      </c>
      <c r="K34" s="92">
        <v>100</v>
      </c>
      <c r="L34" s="454">
        <v>26700</v>
      </c>
      <c r="M34" s="414">
        <v>20700</v>
      </c>
      <c r="N34" s="414">
        <v>20700</v>
      </c>
    </row>
    <row r="35" spans="1:14" ht="28.5" customHeight="1" x14ac:dyDescent="0.2">
      <c r="A35" s="484" t="s">
        <v>34</v>
      </c>
      <c r="B35" s="484"/>
      <c r="C35" s="471">
        <v>900</v>
      </c>
      <c r="D35" s="471"/>
      <c r="E35" s="95" t="s">
        <v>144</v>
      </c>
      <c r="F35" s="95" t="s">
        <v>146</v>
      </c>
      <c r="G35" s="95" t="s">
        <v>144</v>
      </c>
      <c r="H35" s="92">
        <v>0</v>
      </c>
      <c r="I35" s="92">
        <v>25</v>
      </c>
      <c r="J35" s="94">
        <v>41110</v>
      </c>
      <c r="K35" s="92">
        <v>120</v>
      </c>
      <c r="L35" s="454">
        <v>26700</v>
      </c>
      <c r="M35" s="413">
        <v>20700</v>
      </c>
      <c r="N35" s="383">
        <v>20700</v>
      </c>
    </row>
    <row r="36" spans="1:14" ht="68.25" customHeight="1" x14ac:dyDescent="0.2">
      <c r="A36" s="484" t="s">
        <v>42</v>
      </c>
      <c r="B36" s="484"/>
      <c r="C36" s="471">
        <v>900</v>
      </c>
      <c r="D36" s="471"/>
      <c r="E36" s="95" t="s">
        <v>144</v>
      </c>
      <c r="F36" s="95" t="s">
        <v>146</v>
      </c>
      <c r="G36" s="95" t="s">
        <v>144</v>
      </c>
      <c r="H36" s="92">
        <v>0</v>
      </c>
      <c r="I36" s="92">
        <v>25</v>
      </c>
      <c r="J36" s="94">
        <v>77020</v>
      </c>
      <c r="K36" s="92"/>
      <c r="L36" s="170">
        <v>167.9</v>
      </c>
      <c r="M36" s="170">
        <v>178.2</v>
      </c>
      <c r="N36" s="170">
        <v>187.1</v>
      </c>
    </row>
    <row r="37" spans="1:14" ht="80.25" customHeight="1" x14ac:dyDescent="0.2">
      <c r="A37" s="484" t="s">
        <v>33</v>
      </c>
      <c r="B37" s="484"/>
      <c r="C37" s="471">
        <v>900</v>
      </c>
      <c r="D37" s="471"/>
      <c r="E37" s="95" t="s">
        <v>144</v>
      </c>
      <c r="F37" s="95" t="s">
        <v>146</v>
      </c>
      <c r="G37" s="95" t="s">
        <v>144</v>
      </c>
      <c r="H37" s="92">
        <v>0</v>
      </c>
      <c r="I37" s="92">
        <v>25</v>
      </c>
      <c r="J37" s="94">
        <v>77020</v>
      </c>
      <c r="K37" s="92">
        <v>100</v>
      </c>
      <c r="L37" s="170">
        <v>167.9</v>
      </c>
      <c r="M37" s="170">
        <v>178.2</v>
      </c>
      <c r="N37" s="170">
        <v>187.1</v>
      </c>
    </row>
    <row r="38" spans="1:14" ht="26.25" customHeight="1" x14ac:dyDescent="0.2">
      <c r="A38" s="484" t="s">
        <v>34</v>
      </c>
      <c r="B38" s="484"/>
      <c r="C38" s="471">
        <v>900</v>
      </c>
      <c r="D38" s="471"/>
      <c r="E38" s="95" t="s">
        <v>144</v>
      </c>
      <c r="F38" s="95" t="s">
        <v>146</v>
      </c>
      <c r="G38" s="95" t="s">
        <v>144</v>
      </c>
      <c r="H38" s="92">
        <v>0</v>
      </c>
      <c r="I38" s="92">
        <v>25</v>
      </c>
      <c r="J38" s="94">
        <v>77020</v>
      </c>
      <c r="K38" s="92">
        <v>120</v>
      </c>
      <c r="L38" s="170">
        <v>167.9</v>
      </c>
      <c r="M38" s="170">
        <v>178.2</v>
      </c>
      <c r="N38" s="170">
        <v>187.1</v>
      </c>
    </row>
    <row r="39" spans="1:14" ht="115.5" customHeight="1" x14ac:dyDescent="0.2">
      <c r="A39" s="488" t="s">
        <v>412</v>
      </c>
      <c r="B39" s="488"/>
      <c r="C39" s="471">
        <v>900</v>
      </c>
      <c r="D39" s="471"/>
      <c r="E39" s="95" t="s">
        <v>144</v>
      </c>
      <c r="F39" s="95" t="s">
        <v>146</v>
      </c>
      <c r="G39" s="95" t="s">
        <v>144</v>
      </c>
      <c r="H39" s="92">
        <v>0</v>
      </c>
      <c r="I39" s="92">
        <v>25</v>
      </c>
      <c r="J39" s="94">
        <v>77030</v>
      </c>
      <c r="K39" s="92"/>
      <c r="L39" s="170">
        <v>195</v>
      </c>
      <c r="M39" s="170">
        <v>207.1</v>
      </c>
      <c r="N39" s="170">
        <v>217.4</v>
      </c>
    </row>
    <row r="40" spans="1:14" ht="75.75" customHeight="1" x14ac:dyDescent="0.2">
      <c r="A40" s="484" t="s">
        <v>407</v>
      </c>
      <c r="B40" s="484"/>
      <c r="C40" s="471">
        <v>900</v>
      </c>
      <c r="D40" s="471"/>
      <c r="E40" s="95" t="s">
        <v>144</v>
      </c>
      <c r="F40" s="95" t="s">
        <v>146</v>
      </c>
      <c r="G40" s="95" t="s">
        <v>144</v>
      </c>
      <c r="H40" s="92">
        <v>0</v>
      </c>
      <c r="I40" s="92">
        <v>25</v>
      </c>
      <c r="J40" s="94">
        <v>77030</v>
      </c>
      <c r="K40" s="92">
        <v>100</v>
      </c>
      <c r="L40" s="170">
        <v>195</v>
      </c>
      <c r="M40" s="170">
        <v>207.1</v>
      </c>
      <c r="N40" s="170">
        <v>217.4</v>
      </c>
    </row>
    <row r="41" spans="1:14" ht="28.5" customHeight="1" x14ac:dyDescent="0.2">
      <c r="A41" s="484" t="s">
        <v>34</v>
      </c>
      <c r="B41" s="484"/>
      <c r="C41" s="471">
        <v>900</v>
      </c>
      <c r="D41" s="471"/>
      <c r="E41" s="95" t="s">
        <v>144</v>
      </c>
      <c r="F41" s="95" t="s">
        <v>146</v>
      </c>
      <c r="G41" s="95" t="s">
        <v>144</v>
      </c>
      <c r="H41" s="92">
        <v>0</v>
      </c>
      <c r="I41" s="92">
        <v>25</v>
      </c>
      <c r="J41" s="94">
        <v>77030</v>
      </c>
      <c r="K41" s="92">
        <v>120</v>
      </c>
      <c r="L41" s="170">
        <v>195</v>
      </c>
      <c r="M41" s="170">
        <v>207.1</v>
      </c>
      <c r="N41" s="170">
        <v>217.4</v>
      </c>
    </row>
    <row r="42" spans="1:14" ht="79.5" customHeight="1" x14ac:dyDescent="0.2">
      <c r="A42" s="484" t="s">
        <v>43</v>
      </c>
      <c r="B42" s="484"/>
      <c r="C42" s="471">
        <v>900</v>
      </c>
      <c r="D42" s="471"/>
      <c r="E42" s="95" t="s">
        <v>144</v>
      </c>
      <c r="F42" s="95" t="s">
        <v>146</v>
      </c>
      <c r="G42" s="95" t="s">
        <v>144</v>
      </c>
      <c r="H42" s="92">
        <v>0</v>
      </c>
      <c r="I42" s="92">
        <v>25</v>
      </c>
      <c r="J42" s="94">
        <v>77510</v>
      </c>
      <c r="K42" s="92"/>
      <c r="L42" s="170">
        <v>239.8</v>
      </c>
      <c r="M42" s="170">
        <v>252.1</v>
      </c>
      <c r="N42" s="170">
        <v>263.3</v>
      </c>
    </row>
    <row r="43" spans="1:14" ht="80.25" customHeight="1" x14ac:dyDescent="0.2">
      <c r="A43" s="484" t="s">
        <v>33</v>
      </c>
      <c r="B43" s="484"/>
      <c r="C43" s="471">
        <v>900</v>
      </c>
      <c r="D43" s="471"/>
      <c r="E43" s="95" t="s">
        <v>144</v>
      </c>
      <c r="F43" s="95" t="s">
        <v>146</v>
      </c>
      <c r="G43" s="95" t="s">
        <v>144</v>
      </c>
      <c r="H43" s="92">
        <v>0</v>
      </c>
      <c r="I43" s="92">
        <v>25</v>
      </c>
      <c r="J43" s="94">
        <v>77510</v>
      </c>
      <c r="K43" s="92">
        <v>100</v>
      </c>
      <c r="L43" s="170">
        <v>239.8</v>
      </c>
      <c r="M43" s="170">
        <v>252.1</v>
      </c>
      <c r="N43" s="170">
        <v>263.3</v>
      </c>
    </row>
    <row r="44" spans="1:14" ht="28.5" customHeight="1" x14ac:dyDescent="0.2">
      <c r="A44" s="484" t="s">
        <v>34</v>
      </c>
      <c r="B44" s="484"/>
      <c r="C44" s="471">
        <v>900</v>
      </c>
      <c r="D44" s="471"/>
      <c r="E44" s="95" t="s">
        <v>144</v>
      </c>
      <c r="F44" s="95" t="s">
        <v>146</v>
      </c>
      <c r="G44" s="95" t="s">
        <v>144</v>
      </c>
      <c r="H44" s="92">
        <v>0</v>
      </c>
      <c r="I44" s="92">
        <v>25</v>
      </c>
      <c r="J44" s="94">
        <v>77510</v>
      </c>
      <c r="K44" s="92">
        <v>120</v>
      </c>
      <c r="L44" s="170">
        <v>239.8</v>
      </c>
      <c r="M44" s="170">
        <v>252.1</v>
      </c>
      <c r="N44" s="170">
        <v>263.3</v>
      </c>
    </row>
    <row r="45" spans="1:14" ht="92.25" customHeight="1" x14ac:dyDescent="0.2">
      <c r="A45" s="488" t="s">
        <v>44</v>
      </c>
      <c r="B45" s="488"/>
      <c r="C45" s="471">
        <v>900</v>
      </c>
      <c r="D45" s="471"/>
      <c r="E45" s="95" t="s">
        <v>144</v>
      </c>
      <c r="F45" s="95" t="s">
        <v>146</v>
      </c>
      <c r="G45" s="95" t="s">
        <v>144</v>
      </c>
      <c r="H45" s="92">
        <v>0</v>
      </c>
      <c r="I45" s="92">
        <v>25</v>
      </c>
      <c r="J45" s="94">
        <v>77540</v>
      </c>
      <c r="K45" s="92"/>
      <c r="L45" s="170">
        <v>201.5</v>
      </c>
      <c r="M45" s="170">
        <v>213.9</v>
      </c>
      <c r="N45" s="170">
        <v>224.5</v>
      </c>
    </row>
    <row r="46" spans="1:14" ht="78.75" customHeight="1" x14ac:dyDescent="0.2">
      <c r="A46" s="484" t="s">
        <v>33</v>
      </c>
      <c r="B46" s="484"/>
      <c r="C46" s="471">
        <v>900</v>
      </c>
      <c r="D46" s="471"/>
      <c r="E46" s="95" t="s">
        <v>144</v>
      </c>
      <c r="F46" s="95" t="s">
        <v>146</v>
      </c>
      <c r="G46" s="95" t="s">
        <v>144</v>
      </c>
      <c r="H46" s="92">
        <v>0</v>
      </c>
      <c r="I46" s="92">
        <v>25</v>
      </c>
      <c r="J46" s="92">
        <v>77540</v>
      </c>
      <c r="K46" s="92">
        <v>100</v>
      </c>
      <c r="L46" s="170">
        <v>201.5</v>
      </c>
      <c r="M46" s="170">
        <v>213.9</v>
      </c>
      <c r="N46" s="170">
        <v>224.5</v>
      </c>
    </row>
    <row r="47" spans="1:14" ht="27.75" customHeight="1" x14ac:dyDescent="0.2">
      <c r="A47" s="484" t="s">
        <v>34</v>
      </c>
      <c r="B47" s="484"/>
      <c r="C47" s="471">
        <v>900</v>
      </c>
      <c r="D47" s="471"/>
      <c r="E47" s="95" t="s">
        <v>144</v>
      </c>
      <c r="F47" s="95" t="s">
        <v>146</v>
      </c>
      <c r="G47" s="95" t="s">
        <v>144</v>
      </c>
      <c r="H47" s="92">
        <v>0</v>
      </c>
      <c r="I47" s="92">
        <v>25</v>
      </c>
      <c r="J47" s="94">
        <v>77540</v>
      </c>
      <c r="K47" s="92">
        <v>120</v>
      </c>
      <c r="L47" s="170">
        <v>201.5</v>
      </c>
      <c r="M47" s="170">
        <v>213.9</v>
      </c>
      <c r="N47" s="170">
        <v>224.5</v>
      </c>
    </row>
    <row r="48" spans="1:14" ht="117" customHeight="1" x14ac:dyDescent="0.2">
      <c r="A48" s="75"/>
      <c r="B48" s="125" t="s">
        <v>296</v>
      </c>
      <c r="C48" s="471">
        <v>900</v>
      </c>
      <c r="D48" s="471"/>
      <c r="E48" s="95" t="s">
        <v>144</v>
      </c>
      <c r="F48" s="95" t="s">
        <v>146</v>
      </c>
      <c r="G48" s="95" t="s">
        <v>144</v>
      </c>
      <c r="H48" s="92">
        <v>0</v>
      </c>
      <c r="I48" s="92">
        <v>25</v>
      </c>
      <c r="J48" s="92">
        <v>77580</v>
      </c>
      <c r="K48" s="92"/>
      <c r="L48" s="442">
        <v>39.700000000000003</v>
      </c>
      <c r="M48" s="442">
        <v>39.700000000000003</v>
      </c>
      <c r="N48" s="442">
        <v>39.700000000000003</v>
      </c>
    </row>
    <row r="49" spans="1:14" ht="78.75" customHeight="1" x14ac:dyDescent="0.2">
      <c r="A49" s="75"/>
      <c r="B49" s="4" t="s">
        <v>33</v>
      </c>
      <c r="C49" s="471">
        <v>900</v>
      </c>
      <c r="D49" s="471"/>
      <c r="E49" s="95" t="s">
        <v>144</v>
      </c>
      <c r="F49" s="95" t="s">
        <v>146</v>
      </c>
      <c r="G49" s="95" t="s">
        <v>144</v>
      </c>
      <c r="H49" s="92">
        <v>0</v>
      </c>
      <c r="I49" s="92">
        <v>25</v>
      </c>
      <c r="J49" s="92">
        <v>77580</v>
      </c>
      <c r="K49" s="92">
        <v>100</v>
      </c>
      <c r="L49" s="442">
        <v>39.700000000000003</v>
      </c>
      <c r="M49" s="442">
        <v>39.700000000000003</v>
      </c>
      <c r="N49" s="442">
        <v>39.700000000000003</v>
      </c>
    </row>
    <row r="50" spans="1:14" ht="26.25" customHeight="1" x14ac:dyDescent="0.2">
      <c r="A50" s="75"/>
      <c r="B50" s="75" t="s">
        <v>34</v>
      </c>
      <c r="C50" s="471">
        <v>900</v>
      </c>
      <c r="D50" s="471"/>
      <c r="E50" s="95" t="s">
        <v>144</v>
      </c>
      <c r="F50" s="95" t="s">
        <v>146</v>
      </c>
      <c r="G50" s="95" t="s">
        <v>144</v>
      </c>
      <c r="H50" s="92">
        <v>0</v>
      </c>
      <c r="I50" s="92">
        <v>25</v>
      </c>
      <c r="J50" s="92">
        <v>77580</v>
      </c>
      <c r="K50" s="92">
        <v>120</v>
      </c>
      <c r="L50" s="413">
        <v>39.700000000000003</v>
      </c>
      <c r="M50" s="413">
        <v>39.700000000000003</v>
      </c>
      <c r="N50" s="383">
        <v>39.700000000000003</v>
      </c>
    </row>
    <row r="51" spans="1:14" ht="38.25" customHeight="1" x14ac:dyDescent="0.2">
      <c r="A51" s="484" t="s">
        <v>435</v>
      </c>
      <c r="B51" s="484"/>
      <c r="C51" s="471" t="s">
        <v>192</v>
      </c>
      <c r="D51" s="471"/>
      <c r="E51" s="95" t="s">
        <v>144</v>
      </c>
      <c r="F51" s="95" t="s">
        <v>146</v>
      </c>
      <c r="G51" s="95" t="s">
        <v>145</v>
      </c>
      <c r="H51" s="92"/>
      <c r="I51" s="92"/>
      <c r="J51" s="94"/>
      <c r="K51" s="92"/>
      <c r="L51" s="170">
        <v>129.4</v>
      </c>
      <c r="M51" s="170">
        <v>137.4</v>
      </c>
      <c r="N51" s="170">
        <v>144.19999999999999</v>
      </c>
    </row>
    <row r="52" spans="1:14" ht="52.5" customHeight="1" x14ac:dyDescent="0.2">
      <c r="A52" s="484" t="s">
        <v>321</v>
      </c>
      <c r="B52" s="484"/>
      <c r="C52" s="471">
        <v>900</v>
      </c>
      <c r="D52" s="471"/>
      <c r="E52" s="95" t="s">
        <v>144</v>
      </c>
      <c r="F52" s="95" t="s">
        <v>146</v>
      </c>
      <c r="G52" s="95" t="s">
        <v>145</v>
      </c>
      <c r="H52" s="92">
        <v>0</v>
      </c>
      <c r="I52" s="95" t="s">
        <v>147</v>
      </c>
      <c r="J52" s="94"/>
      <c r="K52" s="92"/>
      <c r="L52" s="170">
        <v>129.4</v>
      </c>
      <c r="M52" s="170">
        <v>137.4</v>
      </c>
      <c r="N52" s="170">
        <v>144.19999999999999</v>
      </c>
    </row>
    <row r="53" spans="1:14" ht="56.25" customHeight="1" x14ac:dyDescent="0.2">
      <c r="A53" s="491" t="s">
        <v>45</v>
      </c>
      <c r="B53" s="492"/>
      <c r="C53" s="471" t="s">
        <v>192</v>
      </c>
      <c r="D53" s="471"/>
      <c r="E53" s="101" t="s">
        <v>144</v>
      </c>
      <c r="F53" s="101" t="s">
        <v>146</v>
      </c>
      <c r="G53" s="101" t="s">
        <v>145</v>
      </c>
      <c r="H53" s="102">
        <v>0</v>
      </c>
      <c r="I53" s="101" t="s">
        <v>147</v>
      </c>
      <c r="J53" s="102">
        <v>77550</v>
      </c>
      <c r="K53" s="102"/>
      <c r="L53" s="170">
        <v>129.4</v>
      </c>
      <c r="M53" s="170">
        <v>137.4</v>
      </c>
      <c r="N53" s="170">
        <v>144.19999999999999</v>
      </c>
    </row>
    <row r="54" spans="1:14" ht="78" customHeight="1" x14ac:dyDescent="0.2">
      <c r="A54" s="484" t="s">
        <v>33</v>
      </c>
      <c r="B54" s="484"/>
      <c r="C54" s="471">
        <v>900</v>
      </c>
      <c r="D54" s="471"/>
      <c r="E54" s="95" t="s">
        <v>144</v>
      </c>
      <c r="F54" s="95" t="s">
        <v>146</v>
      </c>
      <c r="G54" s="95" t="s">
        <v>145</v>
      </c>
      <c r="H54" s="92">
        <v>0</v>
      </c>
      <c r="I54" s="95" t="s">
        <v>147</v>
      </c>
      <c r="J54" s="94">
        <v>77550</v>
      </c>
      <c r="K54" s="92">
        <v>100</v>
      </c>
      <c r="L54" s="170">
        <v>129.4</v>
      </c>
      <c r="M54" s="170">
        <v>137.4</v>
      </c>
      <c r="N54" s="170">
        <v>144.19999999999999</v>
      </c>
    </row>
    <row r="55" spans="1:14" ht="30" customHeight="1" x14ac:dyDescent="0.2">
      <c r="A55" s="484" t="s">
        <v>34</v>
      </c>
      <c r="B55" s="484"/>
      <c r="C55" s="471">
        <v>900</v>
      </c>
      <c r="D55" s="471"/>
      <c r="E55" s="95" t="s">
        <v>144</v>
      </c>
      <c r="F55" s="95" t="s">
        <v>146</v>
      </c>
      <c r="G55" s="95" t="s">
        <v>145</v>
      </c>
      <c r="H55" s="92">
        <v>0</v>
      </c>
      <c r="I55" s="95" t="s">
        <v>147</v>
      </c>
      <c r="J55" s="94">
        <v>77550</v>
      </c>
      <c r="K55" s="92">
        <v>120</v>
      </c>
      <c r="L55" s="170">
        <v>129.4</v>
      </c>
      <c r="M55" s="170">
        <v>137.4</v>
      </c>
      <c r="N55" s="170">
        <v>144.19999999999999</v>
      </c>
    </row>
    <row r="56" spans="1:14" ht="39" customHeight="1" x14ac:dyDescent="0.2">
      <c r="A56" s="484" t="s">
        <v>322</v>
      </c>
      <c r="B56" s="484"/>
      <c r="C56" s="471">
        <v>900</v>
      </c>
      <c r="D56" s="471"/>
      <c r="E56" s="95" t="s">
        <v>144</v>
      </c>
      <c r="F56" s="95" t="s">
        <v>146</v>
      </c>
      <c r="G56" s="95" t="s">
        <v>146</v>
      </c>
      <c r="H56" s="92"/>
      <c r="I56" s="95"/>
      <c r="J56" s="94"/>
      <c r="K56" s="92"/>
      <c r="L56" s="170">
        <v>67.900000000000006</v>
      </c>
      <c r="M56" s="170">
        <v>72.099999999999994</v>
      </c>
      <c r="N56" s="170">
        <v>75.599999999999994</v>
      </c>
    </row>
    <row r="57" spans="1:14" ht="25.5" customHeight="1" x14ac:dyDescent="0.2">
      <c r="A57" s="484" t="s">
        <v>492</v>
      </c>
      <c r="B57" s="484"/>
      <c r="C57" s="471">
        <v>900</v>
      </c>
      <c r="D57" s="471"/>
      <c r="E57" s="95" t="s">
        <v>144</v>
      </c>
      <c r="F57" s="95" t="s">
        <v>146</v>
      </c>
      <c r="G57" s="95" t="s">
        <v>146</v>
      </c>
      <c r="H57" s="92">
        <v>0</v>
      </c>
      <c r="I57" s="95" t="s">
        <v>145</v>
      </c>
      <c r="J57" s="94"/>
      <c r="K57" s="92"/>
      <c r="L57" s="170">
        <v>67.900000000000006</v>
      </c>
      <c r="M57" s="170">
        <v>72.099999999999994</v>
      </c>
      <c r="N57" s="170">
        <v>75.599999999999994</v>
      </c>
    </row>
    <row r="58" spans="1:14" ht="89.25" customHeight="1" x14ac:dyDescent="0.2">
      <c r="A58" s="488" t="s">
        <v>46</v>
      </c>
      <c r="B58" s="488"/>
      <c r="C58" s="471">
        <v>900</v>
      </c>
      <c r="D58" s="471"/>
      <c r="E58" s="95" t="s">
        <v>144</v>
      </c>
      <c r="F58" s="95" t="s">
        <v>146</v>
      </c>
      <c r="G58" s="95" t="s">
        <v>146</v>
      </c>
      <c r="H58" s="92">
        <v>0</v>
      </c>
      <c r="I58" s="95" t="s">
        <v>145</v>
      </c>
      <c r="J58" s="189" t="s">
        <v>401</v>
      </c>
      <c r="K58" s="99"/>
      <c r="L58" s="170">
        <v>67.900000000000006</v>
      </c>
      <c r="M58" s="170">
        <v>72.099999999999994</v>
      </c>
      <c r="N58" s="170">
        <v>75.599999999999994</v>
      </c>
    </row>
    <row r="59" spans="1:14" ht="78.75" customHeight="1" x14ac:dyDescent="0.2">
      <c r="A59" s="484" t="s">
        <v>33</v>
      </c>
      <c r="B59" s="484"/>
      <c r="C59" s="471">
        <v>900</v>
      </c>
      <c r="D59" s="471"/>
      <c r="E59" s="95" t="s">
        <v>144</v>
      </c>
      <c r="F59" s="95" t="s">
        <v>146</v>
      </c>
      <c r="G59" s="95" t="s">
        <v>146</v>
      </c>
      <c r="H59" s="92">
        <v>0</v>
      </c>
      <c r="I59" s="95" t="s">
        <v>145</v>
      </c>
      <c r="J59" s="189" t="s">
        <v>401</v>
      </c>
      <c r="K59" s="92">
        <v>100</v>
      </c>
      <c r="L59" s="170">
        <v>67.900000000000006</v>
      </c>
      <c r="M59" s="170">
        <v>72.099999999999994</v>
      </c>
      <c r="N59" s="170">
        <v>75.599999999999994</v>
      </c>
    </row>
    <row r="60" spans="1:14" ht="25.5" customHeight="1" x14ac:dyDescent="0.2">
      <c r="A60" s="484" t="s">
        <v>34</v>
      </c>
      <c r="B60" s="484"/>
      <c r="C60" s="471">
        <v>900</v>
      </c>
      <c r="D60" s="471"/>
      <c r="E60" s="95" t="s">
        <v>144</v>
      </c>
      <c r="F60" s="95" t="s">
        <v>146</v>
      </c>
      <c r="G60" s="95" t="s">
        <v>146</v>
      </c>
      <c r="H60" s="92">
        <v>0</v>
      </c>
      <c r="I60" s="95" t="s">
        <v>145</v>
      </c>
      <c r="J60" s="189" t="s">
        <v>401</v>
      </c>
      <c r="K60" s="92">
        <v>120</v>
      </c>
      <c r="L60" s="170">
        <v>67.900000000000006</v>
      </c>
      <c r="M60" s="170">
        <v>72.099999999999994</v>
      </c>
      <c r="N60" s="170">
        <v>75.599999999999994</v>
      </c>
    </row>
    <row r="61" spans="1:14" ht="28.5" customHeight="1" x14ac:dyDescent="0.2">
      <c r="A61" s="484" t="s">
        <v>317</v>
      </c>
      <c r="B61" s="484"/>
      <c r="C61" s="471">
        <v>900</v>
      </c>
      <c r="D61" s="471"/>
      <c r="E61" s="95" t="s">
        <v>144</v>
      </c>
      <c r="F61" s="95" t="s">
        <v>146</v>
      </c>
      <c r="G61" s="95" t="s">
        <v>150</v>
      </c>
      <c r="H61" s="92"/>
      <c r="I61" s="92"/>
      <c r="J61" s="94"/>
      <c r="K61" s="92"/>
      <c r="L61" s="170">
        <v>0.6</v>
      </c>
      <c r="M61" s="170">
        <v>0.6</v>
      </c>
      <c r="N61" s="170">
        <v>0.6</v>
      </c>
    </row>
    <row r="62" spans="1:14" ht="39.75" customHeight="1" x14ac:dyDescent="0.2">
      <c r="A62" s="484" t="s">
        <v>318</v>
      </c>
      <c r="B62" s="484"/>
      <c r="C62" s="471">
        <v>900</v>
      </c>
      <c r="D62" s="471"/>
      <c r="E62" s="95" t="s">
        <v>144</v>
      </c>
      <c r="F62" s="95" t="s">
        <v>146</v>
      </c>
      <c r="G62" s="95" t="s">
        <v>150</v>
      </c>
      <c r="H62" s="92">
        <v>1</v>
      </c>
      <c r="I62" s="95" t="s">
        <v>149</v>
      </c>
      <c r="J62" s="94"/>
      <c r="K62" s="92"/>
      <c r="L62" s="170">
        <v>0.6</v>
      </c>
      <c r="M62" s="170">
        <v>0.6</v>
      </c>
      <c r="N62" s="170">
        <v>0.6</v>
      </c>
    </row>
    <row r="63" spans="1:14" ht="50.25" customHeight="1" x14ac:dyDescent="0.2">
      <c r="A63" s="484" t="s">
        <v>47</v>
      </c>
      <c r="B63" s="484"/>
      <c r="C63" s="95">
        <v>900</v>
      </c>
      <c r="D63" s="95"/>
      <c r="E63" s="95" t="s">
        <v>144</v>
      </c>
      <c r="F63" s="95" t="s">
        <v>146</v>
      </c>
      <c r="G63" s="95" t="s">
        <v>150</v>
      </c>
      <c r="H63" s="92">
        <v>1</v>
      </c>
      <c r="I63" s="95" t="s">
        <v>149</v>
      </c>
      <c r="J63" s="94">
        <v>77560</v>
      </c>
      <c r="K63" s="92"/>
      <c r="L63" s="170">
        <v>0.6</v>
      </c>
      <c r="M63" s="170">
        <v>0.6</v>
      </c>
      <c r="N63" s="170">
        <v>0.6</v>
      </c>
    </row>
    <row r="64" spans="1:14" ht="30" customHeight="1" x14ac:dyDescent="0.2">
      <c r="A64" s="484" t="s">
        <v>36</v>
      </c>
      <c r="B64" s="484"/>
      <c r="C64" s="471">
        <v>900</v>
      </c>
      <c r="D64" s="471"/>
      <c r="E64" s="95" t="s">
        <v>144</v>
      </c>
      <c r="F64" s="95" t="s">
        <v>146</v>
      </c>
      <c r="G64" s="95" t="s">
        <v>150</v>
      </c>
      <c r="H64" s="92">
        <v>1</v>
      </c>
      <c r="I64" s="95" t="s">
        <v>149</v>
      </c>
      <c r="J64" s="94">
        <v>77560</v>
      </c>
      <c r="K64" s="92">
        <v>200</v>
      </c>
      <c r="L64" s="170">
        <v>0.6</v>
      </c>
      <c r="M64" s="170">
        <v>0.6</v>
      </c>
      <c r="N64" s="170">
        <v>0.6</v>
      </c>
    </row>
    <row r="65" spans="1:14" ht="40.5" customHeight="1" x14ac:dyDescent="0.2">
      <c r="A65" s="484" t="s">
        <v>37</v>
      </c>
      <c r="B65" s="484"/>
      <c r="C65" s="471">
        <v>900</v>
      </c>
      <c r="D65" s="471"/>
      <c r="E65" s="95" t="s">
        <v>144</v>
      </c>
      <c r="F65" s="95" t="s">
        <v>146</v>
      </c>
      <c r="G65" s="95" t="s">
        <v>150</v>
      </c>
      <c r="H65" s="92">
        <v>1</v>
      </c>
      <c r="I65" s="95" t="s">
        <v>149</v>
      </c>
      <c r="J65" s="94">
        <v>77560</v>
      </c>
      <c r="K65" s="92">
        <v>240</v>
      </c>
      <c r="L65" s="170">
        <v>0.6</v>
      </c>
      <c r="M65" s="170">
        <v>0.6</v>
      </c>
      <c r="N65" s="170">
        <v>0.6</v>
      </c>
    </row>
    <row r="66" spans="1:14" ht="54" customHeight="1" x14ac:dyDescent="0.2">
      <c r="A66" s="353"/>
      <c r="B66" s="184" t="s">
        <v>514</v>
      </c>
      <c r="C66" s="471">
        <v>900</v>
      </c>
      <c r="D66" s="471"/>
      <c r="E66" s="351" t="s">
        <v>144</v>
      </c>
      <c r="F66" s="351" t="s">
        <v>146</v>
      </c>
      <c r="G66" s="351" t="s">
        <v>150</v>
      </c>
      <c r="H66" s="352">
        <v>1</v>
      </c>
      <c r="I66" s="351" t="s">
        <v>149</v>
      </c>
      <c r="J66" s="112">
        <v>78050</v>
      </c>
      <c r="K66" s="352"/>
      <c r="L66" s="170"/>
      <c r="M66" s="170"/>
      <c r="N66" s="170"/>
    </row>
    <row r="67" spans="1:14" ht="72" customHeight="1" x14ac:dyDescent="0.2">
      <c r="A67" s="353"/>
      <c r="B67" s="356" t="s">
        <v>33</v>
      </c>
      <c r="C67" s="471">
        <v>900</v>
      </c>
      <c r="D67" s="471"/>
      <c r="E67" s="351" t="s">
        <v>144</v>
      </c>
      <c r="F67" s="351" t="s">
        <v>146</v>
      </c>
      <c r="G67" s="351" t="s">
        <v>150</v>
      </c>
      <c r="H67" s="352">
        <v>1</v>
      </c>
      <c r="I67" s="351" t="s">
        <v>149</v>
      </c>
      <c r="J67" s="112">
        <v>78050</v>
      </c>
      <c r="K67" s="352">
        <v>100</v>
      </c>
      <c r="L67" s="170"/>
      <c r="M67" s="170"/>
      <c r="N67" s="170"/>
    </row>
    <row r="68" spans="1:14" ht="52.5" customHeight="1" x14ac:dyDescent="0.2">
      <c r="A68" s="353"/>
      <c r="B68" s="143" t="s">
        <v>34</v>
      </c>
      <c r="C68" s="470">
        <v>900</v>
      </c>
      <c r="D68" s="470"/>
      <c r="E68" s="450" t="s">
        <v>144</v>
      </c>
      <c r="F68" s="450" t="s">
        <v>146</v>
      </c>
      <c r="G68" s="450" t="s">
        <v>150</v>
      </c>
      <c r="H68" s="102">
        <v>1</v>
      </c>
      <c r="I68" s="450" t="s">
        <v>149</v>
      </c>
      <c r="J68" s="114">
        <v>78050</v>
      </c>
      <c r="K68" s="102">
        <v>120</v>
      </c>
      <c r="L68" s="342"/>
      <c r="M68" s="342"/>
      <c r="N68" s="342"/>
    </row>
    <row r="69" spans="1:14" ht="52.5" customHeight="1" x14ac:dyDescent="0.2">
      <c r="A69" s="451"/>
      <c r="B69" s="453" t="s">
        <v>599</v>
      </c>
      <c r="C69" s="470">
        <v>900</v>
      </c>
      <c r="D69" s="470"/>
      <c r="E69" s="452" t="s">
        <v>144</v>
      </c>
      <c r="F69" s="452" t="s">
        <v>151</v>
      </c>
      <c r="G69" s="452"/>
      <c r="H69" s="110"/>
      <c r="I69" s="110"/>
      <c r="J69" s="110"/>
      <c r="K69" s="110"/>
      <c r="L69" s="170">
        <v>19.3</v>
      </c>
      <c r="M69" s="170"/>
      <c r="N69" s="170"/>
    </row>
    <row r="70" spans="1:14" ht="52.5" customHeight="1" x14ac:dyDescent="0.2">
      <c r="A70" s="451"/>
      <c r="B70" s="453" t="s">
        <v>319</v>
      </c>
      <c r="C70" s="470">
        <v>900</v>
      </c>
      <c r="D70" s="470"/>
      <c r="E70" s="452" t="s">
        <v>144</v>
      </c>
      <c r="F70" s="452" t="s">
        <v>151</v>
      </c>
      <c r="G70" s="452" t="s">
        <v>150</v>
      </c>
      <c r="H70" s="110"/>
      <c r="I70" s="110"/>
      <c r="J70" s="112"/>
      <c r="K70" s="110"/>
      <c r="L70" s="170">
        <v>19.3</v>
      </c>
      <c r="M70" s="170"/>
      <c r="N70" s="170"/>
    </row>
    <row r="71" spans="1:14" ht="52.5" customHeight="1" x14ac:dyDescent="0.2">
      <c r="A71" s="451"/>
      <c r="B71" s="453" t="s">
        <v>320</v>
      </c>
      <c r="C71" s="470">
        <v>900</v>
      </c>
      <c r="D71" s="470"/>
      <c r="E71" s="452" t="s">
        <v>144</v>
      </c>
      <c r="F71" s="452" t="s">
        <v>151</v>
      </c>
      <c r="G71" s="452" t="s">
        <v>150</v>
      </c>
      <c r="H71" s="110">
        <v>1</v>
      </c>
      <c r="I71" s="452" t="s">
        <v>149</v>
      </c>
      <c r="J71" s="112"/>
      <c r="K71" s="110"/>
      <c r="L71" s="170">
        <v>19.3</v>
      </c>
      <c r="M71" s="170"/>
      <c r="N71" s="170"/>
    </row>
    <row r="72" spans="1:14" ht="92.25" customHeight="1" x14ac:dyDescent="0.2">
      <c r="A72" s="451"/>
      <c r="B72" s="184" t="s">
        <v>600</v>
      </c>
      <c r="C72" s="470">
        <v>900</v>
      </c>
      <c r="D72" s="470"/>
      <c r="E72" s="452" t="s">
        <v>144</v>
      </c>
      <c r="F72" s="452" t="s">
        <v>151</v>
      </c>
      <c r="G72" s="452" t="s">
        <v>150</v>
      </c>
      <c r="H72" s="110">
        <v>1</v>
      </c>
      <c r="I72" s="452" t="s">
        <v>149</v>
      </c>
      <c r="J72" s="112">
        <v>51200</v>
      </c>
      <c r="K72" s="110"/>
      <c r="L72" s="170">
        <v>19.3</v>
      </c>
      <c r="M72" s="170"/>
      <c r="N72" s="170"/>
    </row>
    <row r="73" spans="1:14" ht="52.5" customHeight="1" x14ac:dyDescent="0.2">
      <c r="A73" s="451"/>
      <c r="B73" s="453" t="s">
        <v>36</v>
      </c>
      <c r="C73" s="470">
        <v>900</v>
      </c>
      <c r="D73" s="470"/>
      <c r="E73" s="452" t="s">
        <v>144</v>
      </c>
      <c r="F73" s="452" t="s">
        <v>151</v>
      </c>
      <c r="G73" s="452" t="s">
        <v>150</v>
      </c>
      <c r="H73" s="110">
        <v>1</v>
      </c>
      <c r="I73" s="452" t="s">
        <v>149</v>
      </c>
      <c r="J73" s="110">
        <v>51200</v>
      </c>
      <c r="K73" s="110">
        <v>200</v>
      </c>
      <c r="L73" s="170">
        <v>19.3</v>
      </c>
      <c r="M73" s="170"/>
      <c r="N73" s="170"/>
    </row>
    <row r="74" spans="1:14" ht="52.5" customHeight="1" x14ac:dyDescent="0.2">
      <c r="A74" s="451"/>
      <c r="B74" s="453" t="s">
        <v>37</v>
      </c>
      <c r="C74" s="470">
        <v>900</v>
      </c>
      <c r="D74" s="470"/>
      <c r="E74" s="452" t="s">
        <v>144</v>
      </c>
      <c r="F74" s="452" t="s">
        <v>151</v>
      </c>
      <c r="G74" s="452" t="s">
        <v>150</v>
      </c>
      <c r="H74" s="110">
        <v>1</v>
      </c>
      <c r="I74" s="110">
        <v>0</v>
      </c>
      <c r="J74" s="110">
        <v>51200</v>
      </c>
      <c r="K74" s="110">
        <v>240</v>
      </c>
      <c r="L74" s="170">
        <v>19.3</v>
      </c>
      <c r="M74" s="170"/>
      <c r="N74" s="170"/>
    </row>
    <row r="75" spans="1:14" ht="52.5" customHeight="1" x14ac:dyDescent="0.2">
      <c r="A75" s="435"/>
      <c r="B75" s="439" t="s">
        <v>585</v>
      </c>
      <c r="C75" s="481">
        <v>900</v>
      </c>
      <c r="D75" s="481"/>
      <c r="E75" s="261" t="s">
        <v>144</v>
      </c>
      <c r="F75" s="261" t="s">
        <v>157</v>
      </c>
      <c r="G75" s="261"/>
      <c r="H75" s="208"/>
      <c r="I75" s="261"/>
      <c r="J75" s="219"/>
      <c r="K75" s="208"/>
      <c r="L75" s="459">
        <v>100</v>
      </c>
      <c r="M75" s="385"/>
      <c r="N75" s="385"/>
    </row>
    <row r="76" spans="1:14" ht="52.5" customHeight="1" x14ac:dyDescent="0.2">
      <c r="A76" s="435"/>
      <c r="B76" s="437" t="s">
        <v>319</v>
      </c>
      <c r="C76" s="471">
        <v>900</v>
      </c>
      <c r="D76" s="471"/>
      <c r="E76" s="436" t="s">
        <v>144</v>
      </c>
      <c r="F76" s="436" t="s">
        <v>157</v>
      </c>
      <c r="G76" s="436" t="s">
        <v>150</v>
      </c>
      <c r="H76" s="110"/>
      <c r="I76" s="110"/>
      <c r="J76" s="112"/>
      <c r="K76" s="110"/>
      <c r="L76" s="459">
        <v>100</v>
      </c>
      <c r="M76" s="170"/>
      <c r="N76" s="170"/>
    </row>
    <row r="77" spans="1:14" ht="52.5" customHeight="1" x14ac:dyDescent="0.2">
      <c r="A77" s="435"/>
      <c r="B77" s="437" t="s">
        <v>320</v>
      </c>
      <c r="C77" s="471">
        <v>900</v>
      </c>
      <c r="D77" s="471"/>
      <c r="E77" s="436" t="s">
        <v>144</v>
      </c>
      <c r="F77" s="436" t="s">
        <v>157</v>
      </c>
      <c r="G77" s="436" t="s">
        <v>150</v>
      </c>
      <c r="H77" s="110">
        <v>1</v>
      </c>
      <c r="I77" s="436" t="s">
        <v>149</v>
      </c>
      <c r="J77" s="112"/>
      <c r="K77" s="110"/>
      <c r="L77" s="459">
        <v>100</v>
      </c>
      <c r="M77" s="170"/>
      <c r="N77" s="170"/>
    </row>
    <row r="78" spans="1:14" ht="52.5" customHeight="1" x14ac:dyDescent="0.2">
      <c r="A78" s="435"/>
      <c r="B78" s="440" t="s">
        <v>586</v>
      </c>
      <c r="C78" s="471">
        <v>900</v>
      </c>
      <c r="D78" s="471"/>
      <c r="E78" s="436" t="s">
        <v>144</v>
      </c>
      <c r="F78" s="436" t="s">
        <v>157</v>
      </c>
      <c r="G78" s="436" t="s">
        <v>150</v>
      </c>
      <c r="H78" s="110">
        <v>1</v>
      </c>
      <c r="I78" s="436" t="s">
        <v>149</v>
      </c>
      <c r="J78" s="112">
        <v>41130</v>
      </c>
      <c r="K78" s="110"/>
      <c r="L78" s="459">
        <v>100</v>
      </c>
      <c r="M78" s="170"/>
      <c r="N78" s="170"/>
    </row>
    <row r="79" spans="1:14" ht="52.5" customHeight="1" x14ac:dyDescent="0.2">
      <c r="A79" s="435"/>
      <c r="B79" s="437" t="s">
        <v>38</v>
      </c>
      <c r="C79" s="471">
        <v>900</v>
      </c>
      <c r="D79" s="471"/>
      <c r="E79" s="436" t="s">
        <v>144</v>
      </c>
      <c r="F79" s="436" t="s">
        <v>157</v>
      </c>
      <c r="G79" s="436" t="s">
        <v>150</v>
      </c>
      <c r="H79" s="110">
        <v>1</v>
      </c>
      <c r="I79" s="436" t="s">
        <v>149</v>
      </c>
      <c r="J79" s="112">
        <v>41130</v>
      </c>
      <c r="K79" s="110">
        <v>800</v>
      </c>
      <c r="L79" s="459">
        <v>100</v>
      </c>
      <c r="M79" s="170"/>
      <c r="N79" s="170"/>
    </row>
    <row r="80" spans="1:14" ht="52.5" customHeight="1" x14ac:dyDescent="0.2">
      <c r="A80" s="435"/>
      <c r="B80" s="439" t="s">
        <v>587</v>
      </c>
      <c r="C80" s="471">
        <v>900</v>
      </c>
      <c r="D80" s="471"/>
      <c r="E80" s="436" t="s">
        <v>144</v>
      </c>
      <c r="F80" s="436" t="s">
        <v>157</v>
      </c>
      <c r="G80" s="436" t="s">
        <v>150</v>
      </c>
      <c r="H80" s="110">
        <v>1</v>
      </c>
      <c r="I80" s="436" t="s">
        <v>149</v>
      </c>
      <c r="J80" s="112">
        <v>41130</v>
      </c>
      <c r="K80" s="110">
        <v>880</v>
      </c>
      <c r="L80" s="459">
        <v>100</v>
      </c>
      <c r="M80" s="170"/>
      <c r="N80" s="170"/>
    </row>
    <row r="81" spans="1:14" ht="16.5" customHeight="1" x14ac:dyDescent="0.2">
      <c r="A81" s="484" t="s">
        <v>48</v>
      </c>
      <c r="B81" s="484"/>
      <c r="C81" s="471">
        <v>900</v>
      </c>
      <c r="D81" s="471"/>
      <c r="E81" s="95" t="s">
        <v>144</v>
      </c>
      <c r="F81" s="95" t="s">
        <v>154</v>
      </c>
      <c r="G81" s="95"/>
      <c r="H81" s="92"/>
      <c r="I81" s="92"/>
      <c r="J81" s="94"/>
      <c r="K81" s="92"/>
      <c r="L81" s="384">
        <f>L82</f>
        <v>10172.299999999999</v>
      </c>
      <c r="M81" s="384">
        <f>M92</f>
        <v>9907.9</v>
      </c>
      <c r="N81" s="384">
        <f>N92</f>
        <v>9907.4</v>
      </c>
    </row>
    <row r="82" spans="1:14" ht="26.25" customHeight="1" x14ac:dyDescent="0.2">
      <c r="A82" s="484" t="s">
        <v>317</v>
      </c>
      <c r="B82" s="484"/>
      <c r="C82" s="471">
        <v>900</v>
      </c>
      <c r="D82" s="471"/>
      <c r="E82" s="95" t="s">
        <v>144</v>
      </c>
      <c r="F82" s="95" t="s">
        <v>154</v>
      </c>
      <c r="G82" s="95" t="s">
        <v>150</v>
      </c>
      <c r="H82" s="92"/>
      <c r="I82" s="92"/>
      <c r="J82" s="94"/>
      <c r="K82" s="92"/>
      <c r="L82" s="170">
        <f>L83</f>
        <v>10172.299999999999</v>
      </c>
      <c r="M82" s="170">
        <f t="shared" ref="M82:N82" si="0">M81</f>
        <v>9907.9</v>
      </c>
      <c r="N82" s="170">
        <f t="shared" si="0"/>
        <v>9907.4</v>
      </c>
    </row>
    <row r="83" spans="1:14" ht="39" customHeight="1" x14ac:dyDescent="0.2">
      <c r="A83" s="484" t="s">
        <v>318</v>
      </c>
      <c r="B83" s="500"/>
      <c r="C83" s="470">
        <v>900</v>
      </c>
      <c r="D83" s="470"/>
      <c r="E83" s="101" t="s">
        <v>144</v>
      </c>
      <c r="F83" s="101" t="s">
        <v>154</v>
      </c>
      <c r="G83" s="101" t="s">
        <v>150</v>
      </c>
      <c r="H83" s="102">
        <v>1</v>
      </c>
      <c r="I83" s="102"/>
      <c r="J83" s="103"/>
      <c r="K83" s="102"/>
      <c r="L83" s="342">
        <f>L92+L89</f>
        <v>10172.299999999999</v>
      </c>
      <c r="M83" s="342">
        <f t="shared" ref="M83:N83" si="1">M92</f>
        <v>9907.9</v>
      </c>
      <c r="N83" s="342">
        <f t="shared" si="1"/>
        <v>9907.4</v>
      </c>
    </row>
    <row r="84" spans="1:14" ht="39" customHeight="1" x14ac:dyDescent="0.2">
      <c r="A84" s="231"/>
      <c r="B84" s="166" t="s">
        <v>377</v>
      </c>
      <c r="C84" s="470">
        <v>900</v>
      </c>
      <c r="D84" s="470"/>
      <c r="E84" s="101" t="s">
        <v>144</v>
      </c>
      <c r="F84" s="101" t="s">
        <v>154</v>
      </c>
      <c r="G84" s="101" t="s">
        <v>150</v>
      </c>
      <c r="H84" s="102">
        <v>1</v>
      </c>
      <c r="I84" s="218" t="s">
        <v>149</v>
      </c>
      <c r="J84" s="112">
        <v>41210</v>
      </c>
      <c r="K84" s="102"/>
      <c r="L84" s="342"/>
      <c r="M84" s="342"/>
      <c r="N84" s="342"/>
    </row>
    <row r="85" spans="1:14" ht="39" customHeight="1" x14ac:dyDescent="0.2">
      <c r="A85" s="257"/>
      <c r="B85" s="260" t="s">
        <v>36</v>
      </c>
      <c r="C85" s="470">
        <v>900</v>
      </c>
      <c r="D85" s="470"/>
      <c r="E85" s="258" t="s">
        <v>144</v>
      </c>
      <c r="F85" s="258" t="s">
        <v>154</v>
      </c>
      <c r="G85" s="258" t="s">
        <v>150</v>
      </c>
      <c r="H85" s="102">
        <v>1</v>
      </c>
      <c r="I85" s="261" t="s">
        <v>149</v>
      </c>
      <c r="J85" s="112">
        <v>41210</v>
      </c>
      <c r="K85" s="102">
        <v>200</v>
      </c>
      <c r="L85" s="342"/>
      <c r="M85" s="342"/>
      <c r="N85" s="342"/>
    </row>
    <row r="86" spans="1:14" ht="39" customHeight="1" x14ac:dyDescent="0.2">
      <c r="A86" s="257"/>
      <c r="B86" s="260" t="s">
        <v>37</v>
      </c>
      <c r="C86" s="470">
        <v>900</v>
      </c>
      <c r="D86" s="470"/>
      <c r="E86" s="258" t="s">
        <v>144</v>
      </c>
      <c r="F86" s="258" t="s">
        <v>154</v>
      </c>
      <c r="G86" s="258" t="s">
        <v>150</v>
      </c>
      <c r="H86" s="102">
        <v>1</v>
      </c>
      <c r="I86" s="261" t="s">
        <v>149</v>
      </c>
      <c r="J86" s="112">
        <v>41210</v>
      </c>
      <c r="K86" s="102">
        <v>240</v>
      </c>
      <c r="L86" s="342"/>
      <c r="M86" s="342"/>
      <c r="N86" s="342"/>
    </row>
    <row r="87" spans="1:14" ht="39" customHeight="1" x14ac:dyDescent="0.2">
      <c r="A87" s="231"/>
      <c r="B87" s="234" t="s">
        <v>38</v>
      </c>
      <c r="C87" s="470">
        <v>900</v>
      </c>
      <c r="D87" s="470"/>
      <c r="E87" s="101" t="s">
        <v>144</v>
      </c>
      <c r="F87" s="101" t="s">
        <v>154</v>
      </c>
      <c r="G87" s="101" t="s">
        <v>150</v>
      </c>
      <c r="H87" s="102">
        <v>1</v>
      </c>
      <c r="I87" s="218" t="s">
        <v>149</v>
      </c>
      <c r="J87" s="112">
        <v>41210</v>
      </c>
      <c r="K87" s="102">
        <v>800</v>
      </c>
      <c r="L87" s="342"/>
      <c r="M87" s="342"/>
      <c r="N87" s="342"/>
    </row>
    <row r="88" spans="1:14" ht="39" customHeight="1" x14ac:dyDescent="0.2">
      <c r="A88" s="231"/>
      <c r="B88" s="234" t="s">
        <v>39</v>
      </c>
      <c r="C88" s="470">
        <v>900</v>
      </c>
      <c r="D88" s="470"/>
      <c r="E88" s="101" t="s">
        <v>144</v>
      </c>
      <c r="F88" s="101" t="s">
        <v>154</v>
      </c>
      <c r="G88" s="101" t="s">
        <v>150</v>
      </c>
      <c r="H88" s="102">
        <v>1</v>
      </c>
      <c r="I88" s="218" t="s">
        <v>149</v>
      </c>
      <c r="J88" s="112">
        <v>41210</v>
      </c>
      <c r="K88" s="232">
        <v>850</v>
      </c>
      <c r="L88" s="170"/>
      <c r="M88" s="170"/>
      <c r="N88" s="170"/>
    </row>
    <row r="89" spans="1:14" ht="54" customHeight="1" x14ac:dyDescent="0.2">
      <c r="A89" s="231"/>
      <c r="B89" s="244" t="s">
        <v>420</v>
      </c>
      <c r="C89" s="481">
        <v>900</v>
      </c>
      <c r="D89" s="481"/>
      <c r="E89" s="218" t="s">
        <v>144</v>
      </c>
      <c r="F89" s="218" t="s">
        <v>154</v>
      </c>
      <c r="G89" s="218" t="s">
        <v>150</v>
      </c>
      <c r="H89" s="208">
        <v>1</v>
      </c>
      <c r="I89" s="218" t="s">
        <v>149</v>
      </c>
      <c r="J89" s="219">
        <v>42200</v>
      </c>
      <c r="K89" s="208"/>
      <c r="L89" s="429">
        <v>264.89999999999998</v>
      </c>
      <c r="M89" s="385"/>
      <c r="N89" s="385"/>
    </row>
    <row r="90" spans="1:14" ht="39" customHeight="1" x14ac:dyDescent="0.2">
      <c r="A90" s="231"/>
      <c r="B90" s="234" t="s">
        <v>36</v>
      </c>
      <c r="C90" s="471">
        <v>900</v>
      </c>
      <c r="D90" s="471"/>
      <c r="E90" s="233" t="s">
        <v>144</v>
      </c>
      <c r="F90" s="233" t="s">
        <v>154</v>
      </c>
      <c r="G90" s="233" t="s">
        <v>150</v>
      </c>
      <c r="H90" s="110">
        <v>1</v>
      </c>
      <c r="I90" s="233" t="s">
        <v>149</v>
      </c>
      <c r="J90" s="112">
        <v>42200</v>
      </c>
      <c r="K90" s="110">
        <v>200</v>
      </c>
      <c r="L90" s="429">
        <v>264.89999999999998</v>
      </c>
      <c r="M90" s="170"/>
      <c r="N90" s="170"/>
    </row>
    <row r="91" spans="1:14" ht="39" customHeight="1" x14ac:dyDescent="0.2">
      <c r="A91" s="231"/>
      <c r="B91" s="234" t="s">
        <v>37</v>
      </c>
      <c r="C91" s="471">
        <v>900</v>
      </c>
      <c r="D91" s="471"/>
      <c r="E91" s="233" t="s">
        <v>144</v>
      </c>
      <c r="F91" s="233" t="s">
        <v>154</v>
      </c>
      <c r="G91" s="233" t="s">
        <v>150</v>
      </c>
      <c r="H91" s="110">
        <v>1</v>
      </c>
      <c r="I91" s="233" t="s">
        <v>149</v>
      </c>
      <c r="J91" s="112">
        <v>42200</v>
      </c>
      <c r="K91" s="110">
        <v>240</v>
      </c>
      <c r="L91" s="429">
        <v>264.89999999999998</v>
      </c>
      <c r="M91" s="170"/>
      <c r="N91" s="170"/>
    </row>
    <row r="92" spans="1:14" ht="27.75" customHeight="1" x14ac:dyDescent="0.2">
      <c r="A92" s="484" t="s">
        <v>49</v>
      </c>
      <c r="B92" s="484"/>
      <c r="C92" s="471">
        <v>900</v>
      </c>
      <c r="D92" s="471"/>
      <c r="E92" s="95" t="s">
        <v>144</v>
      </c>
      <c r="F92" s="95" t="s">
        <v>154</v>
      </c>
      <c r="G92" s="95" t="s">
        <v>150</v>
      </c>
      <c r="H92" s="92">
        <v>1</v>
      </c>
      <c r="I92" s="95" t="s">
        <v>149</v>
      </c>
      <c r="J92" s="94">
        <v>61020</v>
      </c>
      <c r="K92" s="92"/>
      <c r="L92" s="417">
        <v>9907.4</v>
      </c>
      <c r="M92" s="434">
        <v>9907.9</v>
      </c>
      <c r="N92" s="417">
        <v>9907.4</v>
      </c>
    </row>
    <row r="93" spans="1:14" ht="38.25" customHeight="1" x14ac:dyDescent="0.2">
      <c r="A93" s="484" t="s">
        <v>50</v>
      </c>
      <c r="B93" s="484"/>
      <c r="C93" s="471">
        <v>900</v>
      </c>
      <c r="D93" s="471"/>
      <c r="E93" s="95" t="s">
        <v>144</v>
      </c>
      <c r="F93" s="95" t="s">
        <v>154</v>
      </c>
      <c r="G93" s="95" t="s">
        <v>150</v>
      </c>
      <c r="H93" s="92">
        <v>1</v>
      </c>
      <c r="I93" s="95" t="s">
        <v>149</v>
      </c>
      <c r="J93" s="94">
        <v>61020</v>
      </c>
      <c r="K93" s="92">
        <v>600</v>
      </c>
      <c r="L93" s="417">
        <v>9907.4</v>
      </c>
      <c r="M93" s="434">
        <v>9907.9</v>
      </c>
      <c r="N93" s="417">
        <v>9907.4</v>
      </c>
    </row>
    <row r="94" spans="1:14" ht="16.5" customHeight="1" x14ac:dyDescent="0.2">
      <c r="A94" s="484" t="s">
        <v>51</v>
      </c>
      <c r="B94" s="484"/>
      <c r="C94" s="471">
        <v>900</v>
      </c>
      <c r="D94" s="471"/>
      <c r="E94" s="95" t="s">
        <v>144</v>
      </c>
      <c r="F94" s="95" t="s">
        <v>154</v>
      </c>
      <c r="G94" s="95" t="s">
        <v>150</v>
      </c>
      <c r="H94" s="92">
        <v>1</v>
      </c>
      <c r="I94" s="95" t="s">
        <v>149</v>
      </c>
      <c r="J94" s="94">
        <v>61020</v>
      </c>
      <c r="K94" s="92">
        <v>610</v>
      </c>
      <c r="L94" s="417">
        <v>9907.4</v>
      </c>
      <c r="M94" s="417">
        <v>9907.9</v>
      </c>
      <c r="N94" s="417">
        <v>9907.4</v>
      </c>
    </row>
    <row r="95" spans="1:14" ht="27.75" customHeight="1" x14ac:dyDescent="0.2">
      <c r="A95" s="484" t="s">
        <v>52</v>
      </c>
      <c r="B95" s="484"/>
      <c r="C95" s="471">
        <v>900</v>
      </c>
      <c r="D95" s="471"/>
      <c r="E95" s="95" t="s">
        <v>155</v>
      </c>
      <c r="F95" s="95"/>
      <c r="G95" s="95"/>
      <c r="H95" s="92"/>
      <c r="I95" s="92"/>
      <c r="J95" s="92"/>
      <c r="K95" s="92"/>
      <c r="L95" s="170">
        <f>L96+L104</f>
        <v>1185.9000000000001</v>
      </c>
      <c r="M95" s="170">
        <f t="shared" ref="M95:N95" si="2">M96</f>
        <v>1095</v>
      </c>
      <c r="N95" s="170">
        <f t="shared" si="2"/>
        <v>1130.0999999999999</v>
      </c>
    </row>
    <row r="96" spans="1:14" x14ac:dyDescent="0.2">
      <c r="A96" s="484" t="s">
        <v>53</v>
      </c>
      <c r="B96" s="484"/>
      <c r="C96" s="471">
        <v>900</v>
      </c>
      <c r="D96" s="471"/>
      <c r="E96" s="95" t="s">
        <v>155</v>
      </c>
      <c r="F96" s="95" t="s">
        <v>146</v>
      </c>
      <c r="G96" s="95"/>
      <c r="H96" s="92"/>
      <c r="I96" s="92"/>
      <c r="J96" s="92"/>
      <c r="K96" s="92"/>
      <c r="L96" s="170">
        <f>L99</f>
        <v>1065.9000000000001</v>
      </c>
      <c r="M96" s="170">
        <f t="shared" ref="M96:N96" si="3">M99</f>
        <v>1095</v>
      </c>
      <c r="N96" s="170">
        <f t="shared" si="3"/>
        <v>1130.0999999999999</v>
      </c>
    </row>
    <row r="97" spans="1:14" ht="26.25" customHeight="1" x14ac:dyDescent="0.2">
      <c r="A97" s="484" t="s">
        <v>317</v>
      </c>
      <c r="B97" s="484"/>
      <c r="C97" s="471">
        <v>900</v>
      </c>
      <c r="D97" s="471"/>
      <c r="E97" s="95" t="s">
        <v>155</v>
      </c>
      <c r="F97" s="95" t="s">
        <v>146</v>
      </c>
      <c r="G97" s="95" t="s">
        <v>150</v>
      </c>
      <c r="H97" s="92"/>
      <c r="I97" s="92"/>
      <c r="J97" s="94"/>
      <c r="K97" s="92"/>
      <c r="L97" s="170">
        <f t="shared" ref="L97:N98" si="4">L98</f>
        <v>1065.9000000000001</v>
      </c>
      <c r="M97" s="170">
        <f t="shared" si="4"/>
        <v>1095</v>
      </c>
      <c r="N97" s="170">
        <f t="shared" si="4"/>
        <v>1130.0999999999999</v>
      </c>
    </row>
    <row r="98" spans="1:14" ht="41.25" customHeight="1" x14ac:dyDescent="0.2">
      <c r="A98" s="484" t="s">
        <v>318</v>
      </c>
      <c r="B98" s="484"/>
      <c r="C98" s="471">
        <v>900</v>
      </c>
      <c r="D98" s="471"/>
      <c r="E98" s="95" t="s">
        <v>155</v>
      </c>
      <c r="F98" s="95" t="s">
        <v>146</v>
      </c>
      <c r="G98" s="95" t="s">
        <v>150</v>
      </c>
      <c r="H98" s="92">
        <v>1</v>
      </c>
      <c r="I98" s="95" t="s">
        <v>149</v>
      </c>
      <c r="J98" s="94"/>
      <c r="K98" s="92"/>
      <c r="L98" s="170">
        <f t="shared" si="4"/>
        <v>1065.9000000000001</v>
      </c>
      <c r="M98" s="170">
        <f t="shared" si="4"/>
        <v>1095</v>
      </c>
      <c r="N98" s="170">
        <f t="shared" si="4"/>
        <v>1130.0999999999999</v>
      </c>
    </row>
    <row r="99" spans="1:14" ht="37.5" customHeight="1" x14ac:dyDescent="0.2">
      <c r="A99" s="484" t="s">
        <v>294</v>
      </c>
      <c r="B99" s="484"/>
      <c r="C99" s="95">
        <v>900</v>
      </c>
      <c r="D99" s="95"/>
      <c r="E99" s="95" t="s">
        <v>155</v>
      </c>
      <c r="F99" s="95" t="s">
        <v>146</v>
      </c>
      <c r="G99" s="95" t="s">
        <v>150</v>
      </c>
      <c r="H99" s="92">
        <v>1</v>
      </c>
      <c r="I99" s="92" t="s">
        <v>149</v>
      </c>
      <c r="J99" s="94">
        <v>59300</v>
      </c>
      <c r="K99" s="92"/>
      <c r="L99" s="170">
        <f>L100+L102</f>
        <v>1065.9000000000001</v>
      </c>
      <c r="M99" s="170">
        <f>M101+M102</f>
        <v>1095</v>
      </c>
      <c r="N99" s="170">
        <f>N101+N102</f>
        <v>1130.0999999999999</v>
      </c>
    </row>
    <row r="100" spans="1:14" ht="77.25" customHeight="1" x14ac:dyDescent="0.2">
      <c r="A100" s="484" t="s">
        <v>33</v>
      </c>
      <c r="B100" s="484"/>
      <c r="C100" s="471">
        <v>900</v>
      </c>
      <c r="D100" s="471"/>
      <c r="E100" s="95" t="s">
        <v>155</v>
      </c>
      <c r="F100" s="95" t="s">
        <v>146</v>
      </c>
      <c r="G100" s="95" t="s">
        <v>150</v>
      </c>
      <c r="H100" s="92">
        <v>1</v>
      </c>
      <c r="I100" s="95" t="s">
        <v>149</v>
      </c>
      <c r="J100" s="94">
        <v>59300</v>
      </c>
      <c r="K100" s="92">
        <v>100</v>
      </c>
      <c r="L100" s="170">
        <v>900</v>
      </c>
      <c r="M100" s="170">
        <v>900</v>
      </c>
      <c r="N100" s="170">
        <v>900</v>
      </c>
    </row>
    <row r="101" spans="1:14" ht="27.75" customHeight="1" x14ac:dyDescent="0.2">
      <c r="A101" s="484" t="s">
        <v>34</v>
      </c>
      <c r="B101" s="484"/>
      <c r="C101" s="471">
        <v>900</v>
      </c>
      <c r="D101" s="471"/>
      <c r="E101" s="95" t="s">
        <v>155</v>
      </c>
      <c r="F101" s="95" t="s">
        <v>146</v>
      </c>
      <c r="G101" s="95" t="s">
        <v>150</v>
      </c>
      <c r="H101" s="92">
        <v>1</v>
      </c>
      <c r="I101" s="95" t="s">
        <v>149</v>
      </c>
      <c r="J101" s="94">
        <v>59300</v>
      </c>
      <c r="K101" s="92">
        <v>120</v>
      </c>
      <c r="L101" s="170">
        <v>900</v>
      </c>
      <c r="M101" s="170">
        <v>900</v>
      </c>
      <c r="N101" s="170">
        <v>900</v>
      </c>
    </row>
    <row r="102" spans="1:14" ht="27.75" customHeight="1" x14ac:dyDescent="0.2">
      <c r="A102" s="296"/>
      <c r="B102" s="299" t="s">
        <v>36</v>
      </c>
      <c r="C102" s="471">
        <v>900</v>
      </c>
      <c r="D102" s="471"/>
      <c r="E102" s="294" t="s">
        <v>155</v>
      </c>
      <c r="F102" s="294" t="s">
        <v>146</v>
      </c>
      <c r="G102" s="294" t="s">
        <v>150</v>
      </c>
      <c r="H102" s="295">
        <v>1</v>
      </c>
      <c r="I102" s="294" t="s">
        <v>149</v>
      </c>
      <c r="J102" s="297">
        <v>59300</v>
      </c>
      <c r="K102" s="110">
        <v>200</v>
      </c>
      <c r="L102" s="170">
        <v>165.9</v>
      </c>
      <c r="M102" s="170">
        <v>195</v>
      </c>
      <c r="N102" s="170">
        <v>230.1</v>
      </c>
    </row>
    <row r="103" spans="1:14" ht="27.75" customHeight="1" x14ac:dyDescent="0.2">
      <c r="A103" s="296"/>
      <c r="B103" s="299" t="s">
        <v>37</v>
      </c>
      <c r="C103" s="471">
        <v>900</v>
      </c>
      <c r="D103" s="471"/>
      <c r="E103" s="294" t="s">
        <v>155</v>
      </c>
      <c r="F103" s="294" t="s">
        <v>146</v>
      </c>
      <c r="G103" s="294" t="s">
        <v>150</v>
      </c>
      <c r="H103" s="295">
        <v>1</v>
      </c>
      <c r="I103" s="294" t="s">
        <v>149</v>
      </c>
      <c r="J103" s="297">
        <v>59300</v>
      </c>
      <c r="K103" s="207">
        <v>240</v>
      </c>
      <c r="L103" s="170">
        <v>165.9</v>
      </c>
      <c r="M103" s="170">
        <v>195</v>
      </c>
      <c r="N103" s="170">
        <v>230.1</v>
      </c>
    </row>
    <row r="104" spans="1:14" ht="39.75" customHeight="1" x14ac:dyDescent="0.2">
      <c r="A104" s="404"/>
      <c r="B104" s="407" t="s">
        <v>96</v>
      </c>
      <c r="C104" s="402" t="s">
        <v>192</v>
      </c>
      <c r="D104" s="402"/>
      <c r="E104" s="402" t="s">
        <v>155</v>
      </c>
      <c r="F104" s="402" t="s">
        <v>17</v>
      </c>
      <c r="G104" s="402"/>
      <c r="H104" s="403"/>
      <c r="I104" s="402"/>
      <c r="J104" s="405"/>
      <c r="K104" s="403"/>
      <c r="L104" s="170">
        <v>120</v>
      </c>
      <c r="M104" s="170"/>
      <c r="N104" s="170"/>
    </row>
    <row r="105" spans="1:14" ht="27.75" customHeight="1" x14ac:dyDescent="0.2">
      <c r="A105" s="404"/>
      <c r="B105" s="241" t="s">
        <v>319</v>
      </c>
      <c r="C105" s="402" t="s">
        <v>192</v>
      </c>
      <c r="D105" s="402"/>
      <c r="E105" s="402" t="s">
        <v>155</v>
      </c>
      <c r="F105" s="402" t="s">
        <v>17</v>
      </c>
      <c r="G105" s="402" t="s">
        <v>150</v>
      </c>
      <c r="H105" s="403"/>
      <c r="I105" s="402"/>
      <c r="J105" s="405"/>
      <c r="K105" s="403"/>
      <c r="L105" s="170">
        <v>120</v>
      </c>
      <c r="M105" s="170"/>
      <c r="N105" s="170"/>
    </row>
    <row r="106" spans="1:14" ht="43.5" customHeight="1" x14ac:dyDescent="0.2">
      <c r="A106" s="404"/>
      <c r="B106" s="240" t="s">
        <v>320</v>
      </c>
      <c r="C106" s="402" t="s">
        <v>192</v>
      </c>
      <c r="D106" s="402"/>
      <c r="E106" s="402" t="s">
        <v>155</v>
      </c>
      <c r="F106" s="402" t="s">
        <v>17</v>
      </c>
      <c r="G106" s="402" t="s">
        <v>150</v>
      </c>
      <c r="H106" s="403">
        <v>1</v>
      </c>
      <c r="I106" s="402" t="s">
        <v>149</v>
      </c>
      <c r="J106" s="405"/>
      <c r="K106" s="403"/>
      <c r="L106" s="170">
        <v>120</v>
      </c>
      <c r="M106" s="170"/>
      <c r="N106" s="170"/>
    </row>
    <row r="107" spans="1:14" ht="42" customHeight="1" x14ac:dyDescent="0.2">
      <c r="A107" s="404"/>
      <c r="B107" s="408" t="s">
        <v>528</v>
      </c>
      <c r="C107" s="402" t="s">
        <v>192</v>
      </c>
      <c r="D107" s="402"/>
      <c r="E107" s="402" t="s">
        <v>155</v>
      </c>
      <c r="F107" s="402" t="s">
        <v>17</v>
      </c>
      <c r="G107" s="402" t="s">
        <v>150</v>
      </c>
      <c r="H107" s="403">
        <v>1</v>
      </c>
      <c r="I107" s="402" t="s">
        <v>149</v>
      </c>
      <c r="J107" s="405">
        <v>42130</v>
      </c>
      <c r="K107" s="403"/>
      <c r="L107" s="170">
        <v>120</v>
      </c>
      <c r="M107" s="170"/>
      <c r="N107" s="170"/>
    </row>
    <row r="108" spans="1:14" ht="27.75" customHeight="1" x14ac:dyDescent="0.2">
      <c r="A108" s="404"/>
      <c r="B108" s="407" t="s">
        <v>36</v>
      </c>
      <c r="C108" s="402" t="s">
        <v>192</v>
      </c>
      <c r="D108" s="402"/>
      <c r="E108" s="402" t="s">
        <v>155</v>
      </c>
      <c r="F108" s="402" t="s">
        <v>17</v>
      </c>
      <c r="G108" s="402" t="s">
        <v>150</v>
      </c>
      <c r="H108" s="403">
        <v>1</v>
      </c>
      <c r="I108" s="402" t="s">
        <v>149</v>
      </c>
      <c r="J108" s="405">
        <v>42130</v>
      </c>
      <c r="K108" s="403">
        <v>200</v>
      </c>
      <c r="L108" s="170">
        <v>120</v>
      </c>
      <c r="M108" s="170"/>
      <c r="N108" s="170"/>
    </row>
    <row r="109" spans="1:14" ht="27.75" customHeight="1" x14ac:dyDescent="0.2">
      <c r="A109" s="404"/>
      <c r="B109" s="407" t="s">
        <v>37</v>
      </c>
      <c r="C109" s="402" t="s">
        <v>192</v>
      </c>
      <c r="D109" s="402"/>
      <c r="E109" s="402" t="s">
        <v>155</v>
      </c>
      <c r="F109" s="402" t="s">
        <v>17</v>
      </c>
      <c r="G109" s="402" t="s">
        <v>150</v>
      </c>
      <c r="H109" s="403">
        <v>1</v>
      </c>
      <c r="I109" s="402" t="s">
        <v>149</v>
      </c>
      <c r="J109" s="405">
        <v>42130</v>
      </c>
      <c r="K109" s="403">
        <v>240</v>
      </c>
      <c r="L109" s="170">
        <v>120</v>
      </c>
      <c r="M109" s="170"/>
      <c r="N109" s="170"/>
    </row>
    <row r="110" spans="1:14" x14ac:dyDescent="0.2">
      <c r="A110" s="495" t="s">
        <v>54</v>
      </c>
      <c r="B110" s="495"/>
      <c r="C110" s="471">
        <v>900</v>
      </c>
      <c r="D110" s="471"/>
      <c r="E110" s="95" t="s">
        <v>146</v>
      </c>
      <c r="F110" s="95"/>
      <c r="G110" s="95"/>
      <c r="H110" s="92"/>
      <c r="I110" s="92"/>
      <c r="J110" s="94"/>
      <c r="K110" s="92"/>
      <c r="L110" s="170">
        <f>L111+L132</f>
        <v>5899.9</v>
      </c>
      <c r="M110" s="170">
        <f>M111+M132</f>
        <v>7822.2</v>
      </c>
      <c r="N110" s="170">
        <f>N111+N132</f>
        <v>8056.6</v>
      </c>
    </row>
    <row r="111" spans="1:14" x14ac:dyDescent="0.2">
      <c r="A111" s="495" t="s">
        <v>55</v>
      </c>
      <c r="B111" s="495"/>
      <c r="C111" s="471">
        <v>900</v>
      </c>
      <c r="D111" s="471"/>
      <c r="E111" s="95" t="s">
        <v>146</v>
      </c>
      <c r="F111" s="95" t="s">
        <v>151</v>
      </c>
      <c r="G111" s="95"/>
      <c r="H111" s="92"/>
      <c r="I111" s="92"/>
      <c r="J111" s="94"/>
      <c r="K111" s="92"/>
      <c r="L111" s="170">
        <f>L112</f>
        <v>577.20000000000005</v>
      </c>
      <c r="M111" s="170">
        <f t="shared" ref="M111:N111" si="5">M112</f>
        <v>711.80000000000007</v>
      </c>
      <c r="N111" s="170">
        <f t="shared" si="5"/>
        <v>846</v>
      </c>
    </row>
    <row r="112" spans="1:14" ht="66.75" customHeight="1" x14ac:dyDescent="0.2">
      <c r="A112" s="484" t="s">
        <v>402</v>
      </c>
      <c r="B112" s="484"/>
      <c r="C112" s="471">
        <v>900</v>
      </c>
      <c r="D112" s="471"/>
      <c r="E112" s="101" t="s">
        <v>146</v>
      </c>
      <c r="F112" s="101" t="s">
        <v>151</v>
      </c>
      <c r="G112" s="101" t="s">
        <v>156</v>
      </c>
      <c r="H112" s="102"/>
      <c r="I112" s="102"/>
      <c r="J112" s="103"/>
      <c r="K112" s="102"/>
      <c r="L112" s="342">
        <f t="shared" ref="L112:N113" si="6">L113</f>
        <v>577.20000000000005</v>
      </c>
      <c r="M112" s="342">
        <f t="shared" si="6"/>
        <v>711.80000000000007</v>
      </c>
      <c r="N112" s="342">
        <f t="shared" si="6"/>
        <v>846</v>
      </c>
    </row>
    <row r="113" spans="1:14" ht="29.25" customHeight="1" x14ac:dyDescent="0.2">
      <c r="A113" s="484" t="s">
        <v>500</v>
      </c>
      <c r="B113" s="484"/>
      <c r="C113" s="471">
        <v>900</v>
      </c>
      <c r="D113" s="471"/>
      <c r="E113" s="95" t="s">
        <v>146</v>
      </c>
      <c r="F113" s="95" t="s">
        <v>151</v>
      </c>
      <c r="G113" s="95" t="s">
        <v>156</v>
      </c>
      <c r="H113" s="92">
        <v>3</v>
      </c>
      <c r="I113" s="95"/>
      <c r="J113" s="94"/>
      <c r="K113" s="92"/>
      <c r="L113" s="342">
        <f t="shared" si="6"/>
        <v>577.20000000000005</v>
      </c>
      <c r="M113" s="342">
        <f t="shared" si="6"/>
        <v>711.80000000000007</v>
      </c>
      <c r="N113" s="342">
        <f t="shared" si="6"/>
        <v>846</v>
      </c>
    </row>
    <row r="114" spans="1:14" ht="39.75" customHeight="1" x14ac:dyDescent="0.2">
      <c r="A114" s="491" t="s">
        <v>323</v>
      </c>
      <c r="B114" s="492"/>
      <c r="C114" s="471">
        <v>900</v>
      </c>
      <c r="D114" s="471"/>
      <c r="E114" s="95" t="s">
        <v>146</v>
      </c>
      <c r="F114" s="95" t="s">
        <v>151</v>
      </c>
      <c r="G114" s="95" t="s">
        <v>156</v>
      </c>
      <c r="H114" s="92">
        <v>3</v>
      </c>
      <c r="I114" s="95" t="s">
        <v>144</v>
      </c>
      <c r="J114" s="92"/>
      <c r="K114" s="92"/>
      <c r="L114" s="342">
        <f>L118+L122+L123</f>
        <v>577.20000000000005</v>
      </c>
      <c r="M114" s="342">
        <f t="shared" ref="M114:N114" si="7">M118+M122+M123</f>
        <v>711.80000000000007</v>
      </c>
      <c r="N114" s="342">
        <f t="shared" si="7"/>
        <v>846</v>
      </c>
    </row>
    <row r="115" spans="1:14" ht="15.75" customHeight="1" x14ac:dyDescent="0.2">
      <c r="A115" s="499" t="s">
        <v>56</v>
      </c>
      <c r="B115" s="499"/>
      <c r="C115" s="471">
        <v>900</v>
      </c>
      <c r="D115" s="471"/>
      <c r="E115" s="471" t="s">
        <v>146</v>
      </c>
      <c r="F115" s="471" t="s">
        <v>151</v>
      </c>
      <c r="G115" s="471" t="s">
        <v>156</v>
      </c>
      <c r="H115" s="476">
        <v>3</v>
      </c>
      <c r="I115" s="476" t="s">
        <v>144</v>
      </c>
      <c r="J115" s="487">
        <v>77160</v>
      </c>
      <c r="K115" s="476"/>
      <c r="L115" s="477">
        <v>12.7</v>
      </c>
      <c r="M115" s="477">
        <v>50</v>
      </c>
      <c r="N115" s="477">
        <v>87.1</v>
      </c>
    </row>
    <row r="116" spans="1:14" ht="240" customHeight="1" x14ac:dyDescent="0.2">
      <c r="A116" s="499"/>
      <c r="B116" s="499"/>
      <c r="C116" s="471"/>
      <c r="D116" s="471"/>
      <c r="E116" s="471"/>
      <c r="F116" s="471"/>
      <c r="G116" s="471"/>
      <c r="H116" s="476"/>
      <c r="I116" s="476"/>
      <c r="J116" s="487"/>
      <c r="K116" s="476"/>
      <c r="L116" s="478"/>
      <c r="M116" s="478"/>
      <c r="N116" s="478"/>
    </row>
    <row r="117" spans="1:14" ht="16.5" customHeight="1" x14ac:dyDescent="0.2">
      <c r="A117" s="495" t="s">
        <v>57</v>
      </c>
      <c r="B117" s="495"/>
      <c r="C117" s="471">
        <v>900</v>
      </c>
      <c r="D117" s="471"/>
      <c r="E117" s="95" t="s">
        <v>146</v>
      </c>
      <c r="F117" s="95" t="s">
        <v>151</v>
      </c>
      <c r="G117" s="95" t="s">
        <v>156</v>
      </c>
      <c r="H117" s="92">
        <v>3</v>
      </c>
      <c r="I117" s="95" t="s">
        <v>144</v>
      </c>
      <c r="J117" s="92">
        <v>77160</v>
      </c>
      <c r="K117" s="92">
        <v>300</v>
      </c>
      <c r="L117" s="170">
        <v>12.7</v>
      </c>
      <c r="M117" s="170">
        <v>50</v>
      </c>
      <c r="N117" s="170">
        <v>87.1</v>
      </c>
    </row>
    <row r="118" spans="1:14" x14ac:dyDescent="0.2">
      <c r="A118" s="495" t="s">
        <v>58</v>
      </c>
      <c r="B118" s="495"/>
      <c r="C118" s="471">
        <v>900</v>
      </c>
      <c r="D118" s="471"/>
      <c r="E118" s="95" t="s">
        <v>146</v>
      </c>
      <c r="F118" s="95" t="s">
        <v>151</v>
      </c>
      <c r="G118" s="95" t="s">
        <v>156</v>
      </c>
      <c r="H118" s="92">
        <v>3</v>
      </c>
      <c r="I118" s="95" t="s">
        <v>144</v>
      </c>
      <c r="J118" s="92">
        <v>77160</v>
      </c>
      <c r="K118" s="92">
        <v>360</v>
      </c>
      <c r="L118" s="170">
        <v>12.7</v>
      </c>
      <c r="M118" s="170">
        <v>50</v>
      </c>
      <c r="N118" s="170">
        <v>87.1</v>
      </c>
    </row>
    <row r="119" spans="1:14" ht="15.75" customHeight="1" x14ac:dyDescent="0.2">
      <c r="A119" s="488" t="s">
        <v>379</v>
      </c>
      <c r="B119" s="488"/>
      <c r="C119" s="471">
        <v>900</v>
      </c>
      <c r="D119" s="471"/>
      <c r="E119" s="471" t="s">
        <v>146</v>
      </c>
      <c r="F119" s="471" t="s">
        <v>151</v>
      </c>
      <c r="G119" s="471" t="s">
        <v>156</v>
      </c>
      <c r="H119" s="476">
        <v>3</v>
      </c>
      <c r="I119" s="476" t="s">
        <v>144</v>
      </c>
      <c r="J119" s="487">
        <v>77200</v>
      </c>
      <c r="K119" s="476"/>
      <c r="L119" s="507">
        <v>40.799999999999997</v>
      </c>
      <c r="M119" s="485">
        <v>138.1</v>
      </c>
      <c r="N119" s="485">
        <v>235.2</v>
      </c>
    </row>
    <row r="120" spans="1:14" ht="177" customHeight="1" x14ac:dyDescent="0.2">
      <c r="A120" s="488"/>
      <c r="B120" s="488"/>
      <c r="C120" s="471"/>
      <c r="D120" s="471"/>
      <c r="E120" s="471"/>
      <c r="F120" s="471"/>
      <c r="G120" s="471"/>
      <c r="H120" s="476"/>
      <c r="I120" s="476"/>
      <c r="J120" s="487"/>
      <c r="K120" s="476"/>
      <c r="L120" s="508"/>
      <c r="M120" s="486"/>
      <c r="N120" s="486"/>
    </row>
    <row r="121" spans="1:14" ht="23.25" customHeight="1" x14ac:dyDescent="0.2">
      <c r="A121" s="491" t="s">
        <v>57</v>
      </c>
      <c r="B121" s="492"/>
      <c r="C121" s="471">
        <v>900</v>
      </c>
      <c r="D121" s="471"/>
      <c r="E121" s="95" t="s">
        <v>146</v>
      </c>
      <c r="F121" s="95" t="s">
        <v>151</v>
      </c>
      <c r="G121" s="95" t="s">
        <v>156</v>
      </c>
      <c r="H121" s="92">
        <v>3</v>
      </c>
      <c r="I121" s="95" t="s">
        <v>144</v>
      </c>
      <c r="J121" s="94">
        <v>77200</v>
      </c>
      <c r="K121" s="92">
        <v>300</v>
      </c>
      <c r="L121" s="423">
        <v>40.799999999999997</v>
      </c>
      <c r="M121" s="423">
        <v>138.1</v>
      </c>
      <c r="N121" s="423">
        <v>235.2</v>
      </c>
    </row>
    <row r="122" spans="1:14" ht="12.75" customHeight="1" x14ac:dyDescent="0.2">
      <c r="A122" s="495" t="s">
        <v>58</v>
      </c>
      <c r="B122" s="495"/>
      <c r="C122" s="471">
        <v>900</v>
      </c>
      <c r="D122" s="471"/>
      <c r="E122" s="95" t="s">
        <v>146</v>
      </c>
      <c r="F122" s="95" t="s">
        <v>151</v>
      </c>
      <c r="G122" s="95" t="s">
        <v>156</v>
      </c>
      <c r="H122" s="92">
        <v>3</v>
      </c>
      <c r="I122" s="95" t="s">
        <v>144</v>
      </c>
      <c r="J122" s="94">
        <v>77200</v>
      </c>
      <c r="K122" s="92">
        <v>360</v>
      </c>
      <c r="L122" s="413">
        <v>40.799999999999997</v>
      </c>
      <c r="M122" s="413">
        <v>138.1</v>
      </c>
      <c r="N122" s="383">
        <v>235.2</v>
      </c>
    </row>
    <row r="123" spans="1:14" ht="51.75" customHeight="1" x14ac:dyDescent="0.2">
      <c r="A123" s="484" t="s">
        <v>59</v>
      </c>
      <c r="B123" s="484"/>
      <c r="C123" s="471">
        <v>900</v>
      </c>
      <c r="D123" s="471"/>
      <c r="E123" s="95" t="s">
        <v>146</v>
      </c>
      <c r="F123" s="95" t="s">
        <v>151</v>
      </c>
      <c r="G123" s="418" t="s">
        <v>156</v>
      </c>
      <c r="H123" s="419">
        <v>3</v>
      </c>
      <c r="I123" s="418" t="s">
        <v>144</v>
      </c>
      <c r="J123" s="94">
        <v>77220</v>
      </c>
      <c r="K123" s="92"/>
      <c r="L123" s="170">
        <v>523.70000000000005</v>
      </c>
      <c r="M123" s="170">
        <v>523.70000000000005</v>
      </c>
      <c r="N123" s="170">
        <v>523.70000000000005</v>
      </c>
    </row>
    <row r="124" spans="1:14" ht="28.5" customHeight="1" x14ac:dyDescent="0.2">
      <c r="A124" s="484" t="s">
        <v>36</v>
      </c>
      <c r="B124" s="484"/>
      <c r="C124" s="471">
        <v>900</v>
      </c>
      <c r="D124" s="471"/>
      <c r="E124" s="95" t="s">
        <v>146</v>
      </c>
      <c r="F124" s="95" t="s">
        <v>151</v>
      </c>
      <c r="G124" s="418" t="s">
        <v>156</v>
      </c>
      <c r="H124" s="419">
        <v>3</v>
      </c>
      <c r="I124" s="418" t="s">
        <v>144</v>
      </c>
      <c r="J124" s="94">
        <v>77220</v>
      </c>
      <c r="K124" s="92">
        <v>200</v>
      </c>
      <c r="L124" s="170">
        <v>523.70000000000005</v>
      </c>
      <c r="M124" s="170">
        <v>523.70000000000005</v>
      </c>
      <c r="N124" s="170">
        <v>523.70000000000005</v>
      </c>
    </row>
    <row r="125" spans="1:14" ht="38.25" customHeight="1" x14ac:dyDescent="0.2">
      <c r="A125" s="484" t="s">
        <v>37</v>
      </c>
      <c r="B125" s="484"/>
      <c r="C125" s="471">
        <v>900</v>
      </c>
      <c r="D125" s="471"/>
      <c r="E125" s="95" t="s">
        <v>146</v>
      </c>
      <c r="F125" s="95" t="s">
        <v>151</v>
      </c>
      <c r="G125" s="418" t="s">
        <v>156</v>
      </c>
      <c r="H125" s="419">
        <v>3</v>
      </c>
      <c r="I125" s="418" t="s">
        <v>144</v>
      </c>
      <c r="J125" s="94">
        <v>77220</v>
      </c>
      <c r="K125" s="92">
        <v>240</v>
      </c>
      <c r="L125" s="170">
        <v>523.70000000000005</v>
      </c>
      <c r="M125" s="170">
        <v>523.70000000000005</v>
      </c>
      <c r="N125" s="170">
        <v>523.70000000000005</v>
      </c>
    </row>
    <row r="126" spans="1:14" ht="38.25" customHeight="1" x14ac:dyDescent="0.2">
      <c r="A126" s="296"/>
      <c r="B126" s="127" t="s">
        <v>455</v>
      </c>
      <c r="C126" s="471">
        <v>900</v>
      </c>
      <c r="D126" s="471"/>
      <c r="E126" s="298" t="s">
        <v>146</v>
      </c>
      <c r="F126" s="298" t="s">
        <v>147</v>
      </c>
      <c r="G126" s="298"/>
      <c r="H126" s="110"/>
      <c r="I126" s="298"/>
      <c r="J126" s="112"/>
      <c r="K126" s="300"/>
      <c r="L126" s="170"/>
      <c r="M126" s="170"/>
      <c r="N126" s="170"/>
    </row>
    <row r="127" spans="1:14" ht="38.25" customHeight="1" x14ac:dyDescent="0.2">
      <c r="A127" s="296"/>
      <c r="B127" s="299" t="s">
        <v>319</v>
      </c>
      <c r="C127" s="471">
        <v>900</v>
      </c>
      <c r="D127" s="471"/>
      <c r="E127" s="298" t="s">
        <v>146</v>
      </c>
      <c r="F127" s="298" t="s">
        <v>147</v>
      </c>
      <c r="G127" s="298" t="s">
        <v>150</v>
      </c>
      <c r="H127" s="110"/>
      <c r="I127" s="110"/>
      <c r="J127" s="112"/>
      <c r="K127" s="300"/>
      <c r="L127" s="170"/>
      <c r="M127" s="170"/>
      <c r="N127" s="170"/>
    </row>
    <row r="128" spans="1:14" ht="38.25" customHeight="1" x14ac:dyDescent="0.2">
      <c r="A128" s="296"/>
      <c r="B128" s="299" t="s">
        <v>320</v>
      </c>
      <c r="C128" s="471">
        <v>900</v>
      </c>
      <c r="D128" s="471"/>
      <c r="E128" s="298" t="s">
        <v>146</v>
      </c>
      <c r="F128" s="298" t="s">
        <v>147</v>
      </c>
      <c r="G128" s="298" t="s">
        <v>150</v>
      </c>
      <c r="H128" s="110">
        <v>1</v>
      </c>
      <c r="I128" s="298" t="s">
        <v>149</v>
      </c>
      <c r="J128" s="112"/>
      <c r="K128" s="300"/>
      <c r="L128" s="170"/>
      <c r="M128" s="170"/>
      <c r="N128" s="170"/>
    </row>
    <row r="129" spans="1:14" ht="38.25" customHeight="1" x14ac:dyDescent="0.2">
      <c r="A129" s="296"/>
      <c r="B129" s="127" t="s">
        <v>456</v>
      </c>
      <c r="C129" s="471">
        <v>900</v>
      </c>
      <c r="D129" s="471"/>
      <c r="E129" s="298" t="s">
        <v>146</v>
      </c>
      <c r="F129" s="298" t="s">
        <v>147</v>
      </c>
      <c r="G129" s="298" t="s">
        <v>150</v>
      </c>
      <c r="H129" s="110">
        <v>1</v>
      </c>
      <c r="I129" s="298" t="s">
        <v>149</v>
      </c>
      <c r="J129" s="296" t="s">
        <v>457</v>
      </c>
      <c r="K129" s="300"/>
      <c r="L129" s="170"/>
      <c r="M129" s="170"/>
      <c r="N129" s="170"/>
    </row>
    <row r="130" spans="1:14" ht="38.25" customHeight="1" x14ac:dyDescent="0.2">
      <c r="A130" s="296"/>
      <c r="B130" s="299" t="s">
        <v>36</v>
      </c>
      <c r="C130" s="471">
        <v>900</v>
      </c>
      <c r="D130" s="471"/>
      <c r="E130" s="298" t="s">
        <v>146</v>
      </c>
      <c r="F130" s="298" t="s">
        <v>147</v>
      </c>
      <c r="G130" s="298" t="s">
        <v>150</v>
      </c>
      <c r="H130" s="110">
        <v>1</v>
      </c>
      <c r="I130" s="298" t="s">
        <v>149</v>
      </c>
      <c r="J130" s="296" t="s">
        <v>457</v>
      </c>
      <c r="K130" s="300">
        <v>200</v>
      </c>
      <c r="L130" s="170"/>
      <c r="M130" s="170"/>
      <c r="N130" s="170"/>
    </row>
    <row r="131" spans="1:14" ht="38.25" customHeight="1" x14ac:dyDescent="0.2">
      <c r="A131" s="296"/>
      <c r="B131" s="299" t="s">
        <v>37</v>
      </c>
      <c r="C131" s="471">
        <v>900</v>
      </c>
      <c r="D131" s="471"/>
      <c r="E131" s="298" t="s">
        <v>146</v>
      </c>
      <c r="F131" s="298" t="s">
        <v>147</v>
      </c>
      <c r="G131" s="298" t="s">
        <v>150</v>
      </c>
      <c r="H131" s="110">
        <v>1</v>
      </c>
      <c r="I131" s="298" t="s">
        <v>149</v>
      </c>
      <c r="J131" s="296" t="s">
        <v>457</v>
      </c>
      <c r="K131" s="300">
        <v>240</v>
      </c>
      <c r="L131" s="170"/>
      <c r="M131" s="170"/>
      <c r="N131" s="170"/>
    </row>
    <row r="132" spans="1:14" x14ac:dyDescent="0.2">
      <c r="A132" s="495" t="s">
        <v>98</v>
      </c>
      <c r="B132" s="495"/>
      <c r="C132" s="471">
        <v>900</v>
      </c>
      <c r="D132" s="471"/>
      <c r="E132" s="95" t="s">
        <v>146</v>
      </c>
      <c r="F132" s="95" t="s">
        <v>156</v>
      </c>
      <c r="G132" s="95"/>
      <c r="H132" s="92"/>
      <c r="I132" s="92"/>
      <c r="J132" s="94"/>
      <c r="K132" s="92"/>
      <c r="L132" s="170">
        <f>L133</f>
        <v>5322.7</v>
      </c>
      <c r="M132" s="170">
        <f t="shared" ref="M132:N132" si="8">M133</f>
        <v>7110.4</v>
      </c>
      <c r="N132" s="170">
        <f t="shared" si="8"/>
        <v>7210.6</v>
      </c>
    </row>
    <row r="133" spans="1:14" ht="24" customHeight="1" x14ac:dyDescent="0.2">
      <c r="A133" s="491" t="s">
        <v>403</v>
      </c>
      <c r="B133" s="492"/>
      <c r="C133" s="471">
        <v>900</v>
      </c>
      <c r="D133" s="471"/>
      <c r="E133" s="95" t="s">
        <v>146</v>
      </c>
      <c r="F133" s="95" t="s">
        <v>156</v>
      </c>
      <c r="G133" s="95" t="s">
        <v>154</v>
      </c>
      <c r="H133" s="92"/>
      <c r="I133" s="92"/>
      <c r="J133" s="94"/>
      <c r="K133" s="92"/>
      <c r="L133" s="170">
        <f t="shared" ref="L133:M133" si="9">L138</f>
        <v>5322.7</v>
      </c>
      <c r="M133" s="170">
        <f t="shared" si="9"/>
        <v>7110.4</v>
      </c>
      <c r="N133" s="170">
        <f t="shared" ref="N133" si="10">N138</f>
        <v>7210.6</v>
      </c>
    </row>
    <row r="134" spans="1:14" ht="24" customHeight="1" x14ac:dyDescent="0.2">
      <c r="A134" s="313"/>
      <c r="B134" s="153" t="s">
        <v>470</v>
      </c>
      <c r="C134" s="471">
        <v>900</v>
      </c>
      <c r="D134" s="471"/>
      <c r="E134" s="317" t="s">
        <v>146</v>
      </c>
      <c r="F134" s="317" t="s">
        <v>156</v>
      </c>
      <c r="G134" s="317" t="s">
        <v>154</v>
      </c>
      <c r="H134" s="208">
        <v>0</v>
      </c>
      <c r="I134" s="261" t="s">
        <v>144</v>
      </c>
      <c r="J134" s="219"/>
      <c r="K134" s="208"/>
      <c r="L134" s="170"/>
      <c r="M134" s="170"/>
      <c r="N134" s="170"/>
    </row>
    <row r="135" spans="1:14" ht="55.5" customHeight="1" x14ac:dyDescent="0.2">
      <c r="A135" s="313"/>
      <c r="B135" s="315" t="s">
        <v>474</v>
      </c>
      <c r="C135" s="471">
        <v>900</v>
      </c>
      <c r="D135" s="471"/>
      <c r="E135" s="317" t="s">
        <v>146</v>
      </c>
      <c r="F135" s="317" t="s">
        <v>156</v>
      </c>
      <c r="G135" s="317" t="s">
        <v>154</v>
      </c>
      <c r="H135" s="208">
        <v>0</v>
      </c>
      <c r="I135" s="261" t="s">
        <v>144</v>
      </c>
      <c r="J135" s="219" t="s">
        <v>475</v>
      </c>
      <c r="K135" s="208"/>
      <c r="L135" s="170"/>
      <c r="M135" s="170"/>
      <c r="N135" s="170"/>
    </row>
    <row r="136" spans="1:14" ht="36" customHeight="1" x14ac:dyDescent="0.2">
      <c r="A136" s="313"/>
      <c r="B136" s="314" t="s">
        <v>62</v>
      </c>
      <c r="C136" s="471">
        <v>900</v>
      </c>
      <c r="D136" s="471"/>
      <c r="E136" s="317" t="s">
        <v>146</v>
      </c>
      <c r="F136" s="317" t="s">
        <v>156</v>
      </c>
      <c r="G136" s="317" t="s">
        <v>154</v>
      </c>
      <c r="H136" s="208">
        <v>0</v>
      </c>
      <c r="I136" s="261" t="s">
        <v>144</v>
      </c>
      <c r="J136" s="219" t="s">
        <v>475</v>
      </c>
      <c r="K136" s="208">
        <v>400</v>
      </c>
      <c r="L136" s="170"/>
      <c r="M136" s="170"/>
      <c r="N136" s="170"/>
    </row>
    <row r="137" spans="1:14" ht="35.25" customHeight="1" x14ac:dyDescent="0.2">
      <c r="A137" s="313"/>
      <c r="B137" s="143" t="s">
        <v>63</v>
      </c>
      <c r="C137" s="471">
        <v>900</v>
      </c>
      <c r="D137" s="471"/>
      <c r="E137" s="317" t="s">
        <v>146</v>
      </c>
      <c r="F137" s="317" t="s">
        <v>156</v>
      </c>
      <c r="G137" s="317" t="s">
        <v>154</v>
      </c>
      <c r="H137" s="208">
        <v>0</v>
      </c>
      <c r="I137" s="261" t="s">
        <v>144</v>
      </c>
      <c r="J137" s="219" t="s">
        <v>475</v>
      </c>
      <c r="K137" s="208">
        <v>410</v>
      </c>
      <c r="L137" s="170"/>
      <c r="M137" s="170"/>
      <c r="N137" s="170"/>
    </row>
    <row r="138" spans="1:14" ht="38.25" customHeight="1" x14ac:dyDescent="0.2">
      <c r="A138" s="491" t="s">
        <v>505</v>
      </c>
      <c r="B138" s="492"/>
      <c r="C138" s="474">
        <v>900</v>
      </c>
      <c r="D138" s="474"/>
      <c r="E138" s="95" t="s">
        <v>146</v>
      </c>
      <c r="F138" s="95" t="s">
        <v>156</v>
      </c>
      <c r="G138" s="95" t="s">
        <v>154</v>
      </c>
      <c r="H138" s="92">
        <v>0</v>
      </c>
      <c r="I138" s="348" t="s">
        <v>145</v>
      </c>
      <c r="J138" s="94"/>
      <c r="K138" s="92"/>
      <c r="L138" s="170">
        <v>5322.7</v>
      </c>
      <c r="M138" s="170">
        <v>7110.4</v>
      </c>
      <c r="N138" s="170">
        <v>7210.6</v>
      </c>
    </row>
    <row r="139" spans="1:14" ht="12.75" customHeight="1" x14ac:dyDescent="0.2">
      <c r="A139" s="484" t="s">
        <v>61</v>
      </c>
      <c r="B139" s="484"/>
      <c r="C139" s="474">
        <v>900</v>
      </c>
      <c r="D139" s="474"/>
      <c r="E139" s="471" t="s">
        <v>146</v>
      </c>
      <c r="F139" s="471" t="s">
        <v>156</v>
      </c>
      <c r="G139" s="479" t="s">
        <v>154</v>
      </c>
      <c r="H139" s="480">
        <v>0</v>
      </c>
      <c r="I139" s="470" t="s">
        <v>145</v>
      </c>
      <c r="J139" s="482" t="s">
        <v>437</v>
      </c>
      <c r="K139" s="480"/>
      <c r="L139" s="477">
        <v>5322.7</v>
      </c>
      <c r="M139" s="477">
        <v>7110.4</v>
      </c>
      <c r="N139" s="477">
        <v>7210.6</v>
      </c>
    </row>
    <row r="140" spans="1:14" ht="27.75" customHeight="1" x14ac:dyDescent="0.2">
      <c r="A140" s="484"/>
      <c r="B140" s="484"/>
      <c r="C140" s="474"/>
      <c r="D140" s="474"/>
      <c r="E140" s="471"/>
      <c r="F140" s="471"/>
      <c r="G140" s="479"/>
      <c r="H140" s="480"/>
      <c r="I140" s="481"/>
      <c r="J140" s="483"/>
      <c r="K140" s="480"/>
      <c r="L140" s="478"/>
      <c r="M140" s="478"/>
      <c r="N140" s="478"/>
    </row>
    <row r="141" spans="1:14" ht="25.5" customHeight="1" x14ac:dyDescent="0.2">
      <c r="A141" s="484" t="s">
        <v>36</v>
      </c>
      <c r="B141" s="484"/>
      <c r="C141" s="474">
        <v>900</v>
      </c>
      <c r="D141" s="474"/>
      <c r="E141" s="95" t="s">
        <v>146</v>
      </c>
      <c r="F141" s="95" t="s">
        <v>156</v>
      </c>
      <c r="G141" s="95" t="s">
        <v>154</v>
      </c>
      <c r="H141" s="92">
        <v>0</v>
      </c>
      <c r="I141" s="348" t="s">
        <v>145</v>
      </c>
      <c r="J141" s="220" t="s">
        <v>437</v>
      </c>
      <c r="K141" s="92">
        <v>200</v>
      </c>
      <c r="L141" s="170">
        <v>5322.7</v>
      </c>
      <c r="M141" s="170">
        <v>7110.4</v>
      </c>
      <c r="N141" s="170">
        <v>7210.6</v>
      </c>
    </row>
    <row r="142" spans="1:14" ht="41.25" customHeight="1" x14ac:dyDescent="0.2">
      <c r="A142" s="484" t="s">
        <v>37</v>
      </c>
      <c r="B142" s="484"/>
      <c r="C142" s="474">
        <v>900</v>
      </c>
      <c r="D142" s="474"/>
      <c r="E142" s="95" t="s">
        <v>146</v>
      </c>
      <c r="F142" s="95" t="s">
        <v>156</v>
      </c>
      <c r="G142" s="95" t="s">
        <v>154</v>
      </c>
      <c r="H142" s="92">
        <v>0</v>
      </c>
      <c r="I142" s="348" t="s">
        <v>145</v>
      </c>
      <c r="J142" s="220" t="s">
        <v>437</v>
      </c>
      <c r="K142" s="92">
        <v>240</v>
      </c>
      <c r="L142" s="170">
        <v>5322.7</v>
      </c>
      <c r="M142" s="170">
        <v>7110.4</v>
      </c>
      <c r="N142" s="170">
        <v>7210.6</v>
      </c>
    </row>
    <row r="143" spans="1:14" ht="41.25" customHeight="1" x14ac:dyDescent="0.2">
      <c r="A143" s="360"/>
      <c r="B143" s="375" t="s">
        <v>519</v>
      </c>
      <c r="C143" s="474">
        <v>900</v>
      </c>
      <c r="D143" s="474"/>
      <c r="E143" s="158" t="s">
        <v>146</v>
      </c>
      <c r="F143" s="158" t="s">
        <v>156</v>
      </c>
      <c r="G143" s="158" t="s">
        <v>154</v>
      </c>
      <c r="H143" s="207">
        <v>0</v>
      </c>
      <c r="I143" s="158" t="s">
        <v>155</v>
      </c>
      <c r="J143" s="372"/>
      <c r="K143" s="369"/>
      <c r="L143" s="342">
        <v>0</v>
      </c>
      <c r="M143" s="342">
        <v>0</v>
      </c>
      <c r="N143" s="342">
        <v>0</v>
      </c>
    </row>
    <row r="144" spans="1:14" ht="41.25" customHeight="1" x14ac:dyDescent="0.2">
      <c r="A144" s="360"/>
      <c r="B144" s="270" t="s">
        <v>520</v>
      </c>
      <c r="C144" s="474">
        <v>900</v>
      </c>
      <c r="D144" s="474"/>
      <c r="E144" s="158" t="s">
        <v>146</v>
      </c>
      <c r="F144" s="158" t="s">
        <v>156</v>
      </c>
      <c r="G144" s="158" t="s">
        <v>154</v>
      </c>
      <c r="H144" s="207">
        <v>0</v>
      </c>
      <c r="I144" s="158" t="s">
        <v>155</v>
      </c>
      <c r="J144" s="220" t="s">
        <v>521</v>
      </c>
      <c r="K144" s="369"/>
      <c r="L144" s="342">
        <v>0</v>
      </c>
      <c r="M144" s="342">
        <v>0</v>
      </c>
      <c r="N144" s="342">
        <v>0</v>
      </c>
    </row>
    <row r="145" spans="1:14" ht="41.25" customHeight="1" x14ac:dyDescent="0.2">
      <c r="A145" s="360"/>
      <c r="B145" s="374" t="s">
        <v>36</v>
      </c>
      <c r="C145" s="474">
        <v>900</v>
      </c>
      <c r="D145" s="474"/>
      <c r="E145" s="158" t="s">
        <v>146</v>
      </c>
      <c r="F145" s="158" t="s">
        <v>156</v>
      </c>
      <c r="G145" s="158" t="s">
        <v>154</v>
      </c>
      <c r="H145" s="207">
        <v>0</v>
      </c>
      <c r="I145" s="158" t="s">
        <v>155</v>
      </c>
      <c r="J145" s="220" t="s">
        <v>521</v>
      </c>
      <c r="K145" s="369">
        <v>200</v>
      </c>
      <c r="L145" s="342">
        <v>0</v>
      </c>
      <c r="M145" s="342">
        <v>0</v>
      </c>
      <c r="N145" s="342">
        <v>0</v>
      </c>
    </row>
    <row r="146" spans="1:14" ht="41.25" customHeight="1" x14ac:dyDescent="0.2">
      <c r="A146" s="360"/>
      <c r="B146" s="374" t="s">
        <v>37</v>
      </c>
      <c r="C146" s="474">
        <v>900</v>
      </c>
      <c r="D146" s="474"/>
      <c r="E146" s="158" t="s">
        <v>146</v>
      </c>
      <c r="F146" s="158" t="s">
        <v>156</v>
      </c>
      <c r="G146" s="158" t="s">
        <v>154</v>
      </c>
      <c r="H146" s="207">
        <v>0</v>
      </c>
      <c r="I146" s="158" t="s">
        <v>155</v>
      </c>
      <c r="J146" s="220" t="s">
        <v>521</v>
      </c>
      <c r="K146" s="369">
        <v>240</v>
      </c>
      <c r="L146" s="342">
        <v>0</v>
      </c>
      <c r="M146" s="342">
        <v>0</v>
      </c>
      <c r="N146" s="342">
        <v>0</v>
      </c>
    </row>
    <row r="147" spans="1:14" ht="41.25" customHeight="1" x14ac:dyDescent="0.2">
      <c r="A147" s="360"/>
      <c r="B147" s="360" t="s">
        <v>516</v>
      </c>
      <c r="C147" s="474">
        <v>900</v>
      </c>
      <c r="D147" s="474"/>
      <c r="E147" s="293" t="s">
        <v>146</v>
      </c>
      <c r="F147" s="293" t="s">
        <v>156</v>
      </c>
      <c r="G147" s="293" t="s">
        <v>154</v>
      </c>
      <c r="H147" s="367">
        <v>0</v>
      </c>
      <c r="I147" s="293" t="s">
        <v>146</v>
      </c>
      <c r="J147" s="359"/>
      <c r="K147" s="357"/>
      <c r="L147" s="342">
        <v>0</v>
      </c>
      <c r="M147" s="342">
        <v>0</v>
      </c>
      <c r="N147" s="342">
        <v>0</v>
      </c>
    </row>
    <row r="148" spans="1:14" ht="41.25" customHeight="1" x14ac:dyDescent="0.2">
      <c r="A148" s="360"/>
      <c r="B148" s="365" t="s">
        <v>517</v>
      </c>
      <c r="C148" s="474">
        <v>900</v>
      </c>
      <c r="D148" s="474"/>
      <c r="E148" s="158" t="s">
        <v>146</v>
      </c>
      <c r="F148" s="158" t="s">
        <v>156</v>
      </c>
      <c r="G148" s="158" t="s">
        <v>154</v>
      </c>
      <c r="H148" s="207">
        <v>0</v>
      </c>
      <c r="I148" s="158" t="s">
        <v>146</v>
      </c>
      <c r="J148" s="359" t="s">
        <v>518</v>
      </c>
      <c r="K148" s="357"/>
      <c r="L148" s="342">
        <v>0</v>
      </c>
      <c r="M148" s="342">
        <v>0</v>
      </c>
      <c r="N148" s="342">
        <v>0</v>
      </c>
    </row>
    <row r="149" spans="1:14" ht="41.25" customHeight="1" x14ac:dyDescent="0.2">
      <c r="A149" s="360"/>
      <c r="B149" s="362" t="s">
        <v>36</v>
      </c>
      <c r="C149" s="474">
        <v>900</v>
      </c>
      <c r="D149" s="474"/>
      <c r="E149" s="158" t="s">
        <v>146</v>
      </c>
      <c r="F149" s="158" t="s">
        <v>156</v>
      </c>
      <c r="G149" s="158" t="s">
        <v>154</v>
      </c>
      <c r="H149" s="207">
        <v>0</v>
      </c>
      <c r="I149" s="158" t="s">
        <v>146</v>
      </c>
      <c r="J149" s="359" t="s">
        <v>518</v>
      </c>
      <c r="K149" s="357">
        <v>200</v>
      </c>
      <c r="L149" s="342">
        <v>0</v>
      </c>
      <c r="M149" s="342">
        <v>0</v>
      </c>
      <c r="N149" s="342">
        <v>0</v>
      </c>
    </row>
    <row r="150" spans="1:14" ht="41.25" customHeight="1" x14ac:dyDescent="0.2">
      <c r="A150" s="360"/>
      <c r="B150" s="362" t="s">
        <v>37</v>
      </c>
      <c r="C150" s="474">
        <v>900</v>
      </c>
      <c r="D150" s="474"/>
      <c r="E150" s="158" t="s">
        <v>146</v>
      </c>
      <c r="F150" s="158" t="s">
        <v>156</v>
      </c>
      <c r="G150" s="158" t="s">
        <v>154</v>
      </c>
      <c r="H150" s="207">
        <v>0</v>
      </c>
      <c r="I150" s="158" t="s">
        <v>146</v>
      </c>
      <c r="J150" s="359" t="s">
        <v>518</v>
      </c>
      <c r="K150" s="357">
        <v>240</v>
      </c>
      <c r="L150" s="342">
        <v>0</v>
      </c>
      <c r="M150" s="342">
        <v>0</v>
      </c>
      <c r="N150" s="342">
        <v>0</v>
      </c>
    </row>
    <row r="151" spans="1:14" ht="41.25" customHeight="1" x14ac:dyDescent="0.2">
      <c r="A151" s="397"/>
      <c r="B151" s="79" t="s">
        <v>522</v>
      </c>
      <c r="C151" s="474">
        <v>900</v>
      </c>
      <c r="D151" s="474"/>
      <c r="E151" s="395" t="s">
        <v>146</v>
      </c>
      <c r="F151" s="395" t="s">
        <v>20</v>
      </c>
      <c r="G151" s="395"/>
      <c r="H151" s="396"/>
      <c r="I151" s="395"/>
      <c r="J151" s="398"/>
      <c r="K151" s="396"/>
      <c r="L151" s="342">
        <v>0</v>
      </c>
      <c r="M151" s="342">
        <v>0</v>
      </c>
      <c r="N151" s="342">
        <v>0</v>
      </c>
    </row>
    <row r="152" spans="1:14" ht="41.25" customHeight="1" x14ac:dyDescent="0.2">
      <c r="A152" s="397"/>
      <c r="B152" s="153" t="s">
        <v>523</v>
      </c>
      <c r="C152" s="474">
        <v>900</v>
      </c>
      <c r="D152" s="474"/>
      <c r="E152" s="395" t="s">
        <v>146</v>
      </c>
      <c r="F152" s="395" t="s">
        <v>20</v>
      </c>
      <c r="G152" s="395" t="s">
        <v>146</v>
      </c>
      <c r="H152" s="396"/>
      <c r="I152" s="395"/>
      <c r="J152" s="398"/>
      <c r="K152" s="396"/>
      <c r="L152" s="342">
        <v>0</v>
      </c>
      <c r="M152" s="342">
        <v>0</v>
      </c>
      <c r="N152" s="342">
        <v>0</v>
      </c>
    </row>
    <row r="153" spans="1:14" ht="41.25" customHeight="1" x14ac:dyDescent="0.2">
      <c r="A153" s="397"/>
      <c r="B153" s="153" t="s">
        <v>524</v>
      </c>
      <c r="C153" s="474">
        <v>900</v>
      </c>
      <c r="D153" s="474"/>
      <c r="E153" s="395" t="s">
        <v>146</v>
      </c>
      <c r="F153" s="395" t="s">
        <v>20</v>
      </c>
      <c r="G153" s="395" t="s">
        <v>146</v>
      </c>
      <c r="H153" s="396">
        <v>0</v>
      </c>
      <c r="I153" s="395" t="s">
        <v>155</v>
      </c>
      <c r="J153" s="398"/>
      <c r="K153" s="396"/>
      <c r="L153" s="342">
        <v>0</v>
      </c>
      <c r="M153" s="342">
        <v>0</v>
      </c>
      <c r="N153" s="342">
        <v>0</v>
      </c>
    </row>
    <row r="154" spans="1:14" ht="41.25" customHeight="1" x14ac:dyDescent="0.2">
      <c r="A154" s="397"/>
      <c r="B154" s="401" t="s">
        <v>527</v>
      </c>
      <c r="C154" s="474">
        <v>900</v>
      </c>
      <c r="D154" s="474"/>
      <c r="E154" s="395" t="s">
        <v>146</v>
      </c>
      <c r="F154" s="395" t="s">
        <v>20</v>
      </c>
      <c r="G154" s="395" t="s">
        <v>146</v>
      </c>
      <c r="H154" s="396">
        <v>0</v>
      </c>
      <c r="I154" s="395" t="s">
        <v>155</v>
      </c>
      <c r="J154" s="398">
        <v>42370</v>
      </c>
      <c r="K154" s="396"/>
      <c r="L154" s="342">
        <v>0</v>
      </c>
      <c r="M154" s="342">
        <v>0</v>
      </c>
      <c r="N154" s="342">
        <v>0</v>
      </c>
    </row>
    <row r="155" spans="1:14" ht="41.25" customHeight="1" x14ac:dyDescent="0.2">
      <c r="A155" s="397"/>
      <c r="B155" s="400" t="s">
        <v>36</v>
      </c>
      <c r="C155" s="474">
        <v>900</v>
      </c>
      <c r="D155" s="474"/>
      <c r="E155" s="395" t="s">
        <v>146</v>
      </c>
      <c r="F155" s="395" t="s">
        <v>20</v>
      </c>
      <c r="G155" s="395" t="s">
        <v>146</v>
      </c>
      <c r="H155" s="396">
        <v>0</v>
      </c>
      <c r="I155" s="395" t="s">
        <v>155</v>
      </c>
      <c r="J155" s="398">
        <v>42370</v>
      </c>
      <c r="K155" s="396">
        <v>200</v>
      </c>
      <c r="L155" s="342">
        <v>0</v>
      </c>
      <c r="M155" s="342">
        <v>0</v>
      </c>
      <c r="N155" s="342">
        <v>0</v>
      </c>
    </row>
    <row r="156" spans="1:14" ht="41.25" customHeight="1" x14ac:dyDescent="0.2">
      <c r="A156" s="397"/>
      <c r="B156" s="400" t="s">
        <v>37</v>
      </c>
      <c r="C156" s="474">
        <v>900</v>
      </c>
      <c r="D156" s="474"/>
      <c r="E156" s="395" t="s">
        <v>146</v>
      </c>
      <c r="F156" s="395" t="s">
        <v>20</v>
      </c>
      <c r="G156" s="395" t="s">
        <v>146</v>
      </c>
      <c r="H156" s="396">
        <v>0</v>
      </c>
      <c r="I156" s="395" t="s">
        <v>155</v>
      </c>
      <c r="J156" s="398">
        <v>42370</v>
      </c>
      <c r="K156" s="396">
        <v>240</v>
      </c>
      <c r="L156" s="342">
        <v>0</v>
      </c>
      <c r="M156" s="342">
        <v>0</v>
      </c>
      <c r="N156" s="342">
        <v>0</v>
      </c>
    </row>
    <row r="157" spans="1:14" ht="41.25" customHeight="1" x14ac:dyDescent="0.2">
      <c r="A157" s="209"/>
      <c r="B157" s="106" t="s">
        <v>417</v>
      </c>
      <c r="C157" s="474">
        <v>900</v>
      </c>
      <c r="D157" s="474"/>
      <c r="E157" s="185" t="s">
        <v>151</v>
      </c>
      <c r="F157" s="185"/>
      <c r="G157" s="185"/>
      <c r="H157" s="186"/>
      <c r="I157" s="186"/>
      <c r="J157" s="217"/>
      <c r="K157" s="186"/>
      <c r="L157" s="342">
        <f>L158+L164</f>
        <v>1071.0999999999999</v>
      </c>
      <c r="M157" s="342">
        <f t="shared" ref="M157:N157" si="11">M158+M164</f>
        <v>1074.5</v>
      </c>
      <c r="N157" s="342">
        <f t="shared" si="11"/>
        <v>1074.5</v>
      </c>
    </row>
    <row r="158" spans="1:14" ht="41.25" customHeight="1" x14ac:dyDescent="0.2">
      <c r="A158" s="209"/>
      <c r="B158" s="212" t="s">
        <v>418</v>
      </c>
      <c r="C158" s="474">
        <v>900</v>
      </c>
      <c r="D158" s="474"/>
      <c r="E158" s="211" t="s">
        <v>151</v>
      </c>
      <c r="F158" s="211" t="s">
        <v>144</v>
      </c>
      <c r="G158" s="211"/>
      <c r="H158" s="110"/>
      <c r="I158" s="110"/>
      <c r="J158" s="112"/>
      <c r="K158" s="110"/>
      <c r="L158" s="342">
        <v>18.5</v>
      </c>
      <c r="M158" s="342">
        <v>21.9</v>
      </c>
      <c r="N158" s="342">
        <v>21.9</v>
      </c>
    </row>
    <row r="159" spans="1:14" ht="41.25" customHeight="1" x14ac:dyDescent="0.2">
      <c r="A159" s="252"/>
      <c r="B159" s="241" t="s">
        <v>319</v>
      </c>
      <c r="C159" s="475">
        <v>900</v>
      </c>
      <c r="D159" s="475"/>
      <c r="E159" s="158" t="s">
        <v>151</v>
      </c>
      <c r="F159" s="158" t="s">
        <v>144</v>
      </c>
      <c r="G159" s="251" t="s">
        <v>150</v>
      </c>
      <c r="H159" s="253"/>
      <c r="I159" s="251"/>
      <c r="J159" s="254"/>
      <c r="K159" s="253"/>
      <c r="L159" s="342">
        <v>18.5</v>
      </c>
      <c r="M159" s="342">
        <v>21.9</v>
      </c>
      <c r="N159" s="342">
        <v>21.9</v>
      </c>
    </row>
    <row r="160" spans="1:14" ht="41.25" customHeight="1" x14ac:dyDescent="0.2">
      <c r="A160" s="252"/>
      <c r="B160" s="240" t="s">
        <v>320</v>
      </c>
      <c r="C160" s="475">
        <v>900</v>
      </c>
      <c r="D160" s="475"/>
      <c r="E160" s="158" t="s">
        <v>151</v>
      </c>
      <c r="F160" s="158" t="s">
        <v>144</v>
      </c>
      <c r="G160" s="251" t="s">
        <v>150</v>
      </c>
      <c r="H160" s="207">
        <v>1</v>
      </c>
      <c r="I160" s="251" t="s">
        <v>149</v>
      </c>
      <c r="J160" s="254"/>
      <c r="K160" s="253"/>
      <c r="L160" s="342">
        <v>18.5</v>
      </c>
      <c r="M160" s="342">
        <v>21.9</v>
      </c>
      <c r="N160" s="342">
        <v>21.9</v>
      </c>
    </row>
    <row r="161" spans="1:14" ht="41.25" customHeight="1" x14ac:dyDescent="0.2">
      <c r="A161" s="252"/>
      <c r="B161" s="166" t="s">
        <v>429</v>
      </c>
      <c r="C161" s="475">
        <v>900</v>
      </c>
      <c r="D161" s="475"/>
      <c r="E161" s="158" t="s">
        <v>151</v>
      </c>
      <c r="F161" s="158" t="s">
        <v>144</v>
      </c>
      <c r="G161" s="251" t="s">
        <v>150</v>
      </c>
      <c r="H161" s="207">
        <v>1</v>
      </c>
      <c r="I161" s="251" t="s">
        <v>149</v>
      </c>
      <c r="J161" s="220" t="s">
        <v>430</v>
      </c>
      <c r="K161" s="253"/>
      <c r="L161" s="342">
        <v>18.5</v>
      </c>
      <c r="M161" s="342">
        <v>21.9</v>
      </c>
      <c r="N161" s="342">
        <v>21.9</v>
      </c>
    </row>
    <row r="162" spans="1:14" ht="41.25" customHeight="1" x14ac:dyDescent="0.2">
      <c r="A162" s="252"/>
      <c r="B162" s="256" t="s">
        <v>36</v>
      </c>
      <c r="C162" s="475">
        <v>900</v>
      </c>
      <c r="D162" s="475"/>
      <c r="E162" s="158" t="s">
        <v>151</v>
      </c>
      <c r="F162" s="158" t="s">
        <v>144</v>
      </c>
      <c r="G162" s="251" t="s">
        <v>150</v>
      </c>
      <c r="H162" s="207">
        <v>1</v>
      </c>
      <c r="I162" s="251" t="s">
        <v>149</v>
      </c>
      <c r="J162" s="220" t="s">
        <v>430</v>
      </c>
      <c r="K162" s="253">
        <v>200</v>
      </c>
      <c r="L162" s="342">
        <v>18.5</v>
      </c>
      <c r="M162" s="342">
        <v>21.9</v>
      </c>
      <c r="N162" s="342">
        <v>21.9</v>
      </c>
    </row>
    <row r="163" spans="1:14" ht="41.25" customHeight="1" x14ac:dyDescent="0.2">
      <c r="A163" s="252"/>
      <c r="B163" s="143" t="s">
        <v>37</v>
      </c>
      <c r="C163" s="475">
        <v>900</v>
      </c>
      <c r="D163" s="475"/>
      <c r="E163" s="158" t="s">
        <v>151</v>
      </c>
      <c r="F163" s="158" t="s">
        <v>144</v>
      </c>
      <c r="G163" s="283" t="s">
        <v>150</v>
      </c>
      <c r="H163" s="207">
        <v>1</v>
      </c>
      <c r="I163" s="283" t="s">
        <v>149</v>
      </c>
      <c r="J163" s="281" t="s">
        <v>430</v>
      </c>
      <c r="K163" s="102">
        <v>240</v>
      </c>
      <c r="L163" s="342">
        <v>18.5</v>
      </c>
      <c r="M163" s="342">
        <v>21.9</v>
      </c>
      <c r="N163" s="342">
        <v>21.9</v>
      </c>
    </row>
    <row r="164" spans="1:14" ht="41.25" customHeight="1" x14ac:dyDescent="0.2">
      <c r="A164" s="303"/>
      <c r="B164" s="240" t="s">
        <v>458</v>
      </c>
      <c r="C164" s="475">
        <v>900</v>
      </c>
      <c r="D164" s="475"/>
      <c r="E164" s="301" t="s">
        <v>151</v>
      </c>
      <c r="F164" s="301" t="s">
        <v>145</v>
      </c>
      <c r="G164" s="301"/>
      <c r="H164" s="302"/>
      <c r="I164" s="301"/>
      <c r="J164" s="301"/>
      <c r="K164" s="302"/>
      <c r="L164" s="342">
        <v>1052.5999999999999</v>
      </c>
      <c r="M164" s="170">
        <v>1052.5999999999999</v>
      </c>
      <c r="N164" s="170">
        <v>1052.5999999999999</v>
      </c>
    </row>
    <row r="165" spans="1:14" ht="41.25" customHeight="1" x14ac:dyDescent="0.2">
      <c r="A165" s="303"/>
      <c r="B165" s="241" t="s">
        <v>590</v>
      </c>
      <c r="C165" s="475">
        <v>900</v>
      </c>
      <c r="D165" s="475"/>
      <c r="E165" s="445" t="s">
        <v>151</v>
      </c>
      <c r="F165" s="445" t="s">
        <v>145</v>
      </c>
      <c r="G165" s="445" t="s">
        <v>591</v>
      </c>
      <c r="H165" s="446"/>
      <c r="I165" s="445"/>
      <c r="J165" s="447"/>
      <c r="K165" s="446"/>
      <c r="L165" s="170">
        <v>1052.5999999999999</v>
      </c>
      <c r="M165" s="170">
        <v>1052.5999999999999</v>
      </c>
      <c r="N165" s="170">
        <v>1052.5999999999999</v>
      </c>
    </row>
    <row r="166" spans="1:14" ht="41.25" customHeight="1" x14ac:dyDescent="0.2">
      <c r="A166" s="303"/>
      <c r="B166" s="240" t="s">
        <v>592</v>
      </c>
      <c r="C166" s="475">
        <v>900</v>
      </c>
      <c r="D166" s="475"/>
      <c r="E166" s="445" t="s">
        <v>151</v>
      </c>
      <c r="F166" s="445" t="s">
        <v>145</v>
      </c>
      <c r="G166" s="445" t="s">
        <v>591</v>
      </c>
      <c r="H166" s="446">
        <v>0</v>
      </c>
      <c r="I166" s="445" t="s">
        <v>144</v>
      </c>
      <c r="J166" s="447"/>
      <c r="K166" s="446"/>
      <c r="L166" s="170">
        <v>1052.5999999999999</v>
      </c>
      <c r="M166" s="170">
        <v>1052.5999999999999</v>
      </c>
      <c r="N166" s="170">
        <v>1052.5999999999999</v>
      </c>
    </row>
    <row r="167" spans="1:14" ht="41.25" customHeight="1" x14ac:dyDescent="0.2">
      <c r="A167" s="303"/>
      <c r="B167" s="166" t="s">
        <v>593</v>
      </c>
      <c r="C167" s="475">
        <v>900</v>
      </c>
      <c r="D167" s="475"/>
      <c r="E167" s="445" t="s">
        <v>151</v>
      </c>
      <c r="F167" s="445" t="s">
        <v>145</v>
      </c>
      <c r="G167" s="445" t="s">
        <v>591</v>
      </c>
      <c r="H167" s="446">
        <v>0</v>
      </c>
      <c r="I167" s="445" t="s">
        <v>144</v>
      </c>
      <c r="J167" s="447" t="s">
        <v>594</v>
      </c>
      <c r="K167" s="446"/>
      <c r="L167" s="170">
        <v>1052.5999999999999</v>
      </c>
      <c r="M167" s="170">
        <v>1052.5999999999999</v>
      </c>
      <c r="N167" s="170">
        <v>1052.5999999999999</v>
      </c>
    </row>
    <row r="168" spans="1:14" ht="41.25" customHeight="1" x14ac:dyDescent="0.2">
      <c r="A168" s="303"/>
      <c r="B168" s="448" t="s">
        <v>460</v>
      </c>
      <c r="C168" s="475">
        <v>900</v>
      </c>
      <c r="D168" s="475"/>
      <c r="E168" s="445" t="s">
        <v>151</v>
      </c>
      <c r="F168" s="445" t="s">
        <v>145</v>
      </c>
      <c r="G168" s="445" t="s">
        <v>591</v>
      </c>
      <c r="H168" s="446">
        <v>0</v>
      </c>
      <c r="I168" s="445" t="s">
        <v>144</v>
      </c>
      <c r="J168" s="447" t="s">
        <v>594</v>
      </c>
      <c r="K168" s="446">
        <v>200</v>
      </c>
      <c r="L168" s="170">
        <v>1052.5999999999999</v>
      </c>
      <c r="M168" s="170">
        <v>1052.5999999999999</v>
      </c>
      <c r="N168" s="170">
        <v>1052.5999999999999</v>
      </c>
    </row>
    <row r="169" spans="1:14" ht="41.25" customHeight="1" x14ac:dyDescent="0.2">
      <c r="A169" s="303"/>
      <c r="B169" s="143" t="s">
        <v>461</v>
      </c>
      <c r="C169" s="475">
        <v>900</v>
      </c>
      <c r="D169" s="475"/>
      <c r="E169" s="445" t="s">
        <v>151</v>
      </c>
      <c r="F169" s="445" t="s">
        <v>145</v>
      </c>
      <c r="G169" s="445" t="s">
        <v>591</v>
      </c>
      <c r="H169" s="446">
        <v>0</v>
      </c>
      <c r="I169" s="445" t="s">
        <v>144</v>
      </c>
      <c r="J169" s="447" t="s">
        <v>594</v>
      </c>
      <c r="K169" s="446">
        <v>240</v>
      </c>
      <c r="L169" s="170">
        <v>1052.5999999999999</v>
      </c>
      <c r="M169" s="170">
        <v>1052.5999999999999</v>
      </c>
      <c r="N169" s="170">
        <v>1052.5999999999999</v>
      </c>
    </row>
    <row r="170" spans="1:14" x14ac:dyDescent="0.2">
      <c r="A170" s="181"/>
      <c r="B170" s="213" t="s">
        <v>393</v>
      </c>
      <c r="C170" s="472">
        <v>900</v>
      </c>
      <c r="D170" s="473"/>
      <c r="E170" s="214" t="s">
        <v>152</v>
      </c>
      <c r="F170" s="304"/>
      <c r="G170" s="301"/>
      <c r="H170" s="302"/>
      <c r="I170" s="279"/>
      <c r="J170" s="282"/>
      <c r="K170" s="280"/>
      <c r="L170" s="386">
        <v>3800</v>
      </c>
      <c r="M170" s="170"/>
      <c r="N170" s="170"/>
    </row>
    <row r="171" spans="1:14" ht="25.5" x14ac:dyDescent="0.2">
      <c r="A171" s="181"/>
      <c r="B171" s="172" t="s">
        <v>394</v>
      </c>
      <c r="C171" s="474">
        <v>900</v>
      </c>
      <c r="D171" s="474"/>
      <c r="E171" s="178" t="s">
        <v>152</v>
      </c>
      <c r="F171" s="284" t="s">
        <v>151</v>
      </c>
      <c r="G171" s="284"/>
      <c r="H171" s="215"/>
      <c r="I171" s="284"/>
      <c r="J171" s="216"/>
      <c r="K171" s="215"/>
      <c r="L171" s="386">
        <v>3800</v>
      </c>
      <c r="M171" s="386"/>
      <c r="N171" s="386"/>
    </row>
    <row r="172" spans="1:14" ht="45" x14ac:dyDescent="0.2">
      <c r="A172" s="181"/>
      <c r="B172" s="156" t="s">
        <v>395</v>
      </c>
      <c r="C172" s="474">
        <v>900</v>
      </c>
      <c r="D172" s="474"/>
      <c r="E172" s="178" t="s">
        <v>152</v>
      </c>
      <c r="F172" s="178" t="s">
        <v>151</v>
      </c>
      <c r="G172" s="178" t="s">
        <v>169</v>
      </c>
      <c r="H172" s="179">
        <v>0</v>
      </c>
      <c r="I172" s="178" t="s">
        <v>149</v>
      </c>
      <c r="J172" s="180"/>
      <c r="K172" s="179"/>
      <c r="L172" s="386">
        <v>3800</v>
      </c>
      <c r="M172" s="386"/>
      <c r="N172" s="386"/>
    </row>
    <row r="173" spans="1:14" ht="63" x14ac:dyDescent="0.2">
      <c r="A173" s="181"/>
      <c r="B173" s="188" t="s">
        <v>396</v>
      </c>
      <c r="C173" s="474">
        <v>900</v>
      </c>
      <c r="D173" s="474"/>
      <c r="E173" s="178" t="s">
        <v>152</v>
      </c>
      <c r="F173" s="178" t="s">
        <v>151</v>
      </c>
      <c r="G173" s="178" t="s">
        <v>169</v>
      </c>
      <c r="H173" s="179">
        <v>3</v>
      </c>
      <c r="I173" s="178"/>
      <c r="J173" s="180"/>
      <c r="K173" s="179"/>
      <c r="L173" s="386">
        <v>3800</v>
      </c>
      <c r="M173" s="386"/>
      <c r="N173" s="386"/>
    </row>
    <row r="174" spans="1:14" ht="48.75" customHeight="1" x14ac:dyDescent="0.2">
      <c r="A174" s="329"/>
      <c r="B174" s="188" t="s">
        <v>503</v>
      </c>
      <c r="C174" s="474">
        <v>900</v>
      </c>
      <c r="D174" s="474"/>
      <c r="E174" s="326" t="s">
        <v>152</v>
      </c>
      <c r="F174" s="326" t="s">
        <v>151</v>
      </c>
      <c r="G174" s="326" t="s">
        <v>169</v>
      </c>
      <c r="H174" s="327">
        <v>3</v>
      </c>
      <c r="I174" s="326" t="s">
        <v>145</v>
      </c>
      <c r="J174" s="328"/>
      <c r="K174" s="327"/>
      <c r="L174" s="386">
        <v>3800</v>
      </c>
      <c r="M174" s="386"/>
      <c r="N174" s="386"/>
    </row>
    <row r="175" spans="1:14" ht="44.25" customHeight="1" x14ac:dyDescent="0.2">
      <c r="A175" s="181"/>
      <c r="B175" s="166" t="s">
        <v>431</v>
      </c>
      <c r="C175" s="474">
        <v>900</v>
      </c>
      <c r="D175" s="474"/>
      <c r="E175" s="178" t="s">
        <v>152</v>
      </c>
      <c r="F175" s="178" t="s">
        <v>151</v>
      </c>
      <c r="G175" s="178" t="s">
        <v>169</v>
      </c>
      <c r="H175" s="179">
        <v>3</v>
      </c>
      <c r="I175" s="326" t="s">
        <v>145</v>
      </c>
      <c r="J175" s="262">
        <v>42050</v>
      </c>
      <c r="K175" s="179"/>
      <c r="L175" s="386">
        <v>3800</v>
      </c>
      <c r="M175" s="386"/>
      <c r="N175" s="386"/>
    </row>
    <row r="176" spans="1:14" ht="38.25" x14ac:dyDescent="0.2">
      <c r="A176" s="181"/>
      <c r="B176" s="183" t="s">
        <v>36</v>
      </c>
      <c r="C176" s="474">
        <v>900</v>
      </c>
      <c r="D176" s="474"/>
      <c r="E176" s="178" t="s">
        <v>152</v>
      </c>
      <c r="F176" s="178" t="s">
        <v>151</v>
      </c>
      <c r="G176" s="178" t="s">
        <v>169</v>
      </c>
      <c r="H176" s="179">
        <v>3</v>
      </c>
      <c r="I176" s="326" t="s">
        <v>145</v>
      </c>
      <c r="J176" s="262">
        <v>42050</v>
      </c>
      <c r="K176" s="179">
        <v>200</v>
      </c>
      <c r="L176" s="386">
        <v>3800</v>
      </c>
      <c r="M176" s="386"/>
      <c r="N176" s="386"/>
    </row>
    <row r="177" spans="1:14" ht="38.25" x14ac:dyDescent="0.2">
      <c r="A177" s="181"/>
      <c r="B177" s="183" t="s">
        <v>37</v>
      </c>
      <c r="C177" s="474">
        <v>900</v>
      </c>
      <c r="D177" s="474"/>
      <c r="E177" s="178" t="s">
        <v>152</v>
      </c>
      <c r="F177" s="178" t="s">
        <v>151</v>
      </c>
      <c r="G177" s="178" t="s">
        <v>169</v>
      </c>
      <c r="H177" s="179">
        <v>3</v>
      </c>
      <c r="I177" s="326" t="s">
        <v>145</v>
      </c>
      <c r="J177" s="262">
        <v>42050</v>
      </c>
      <c r="K177" s="179">
        <v>240</v>
      </c>
      <c r="L177" s="386">
        <v>3800</v>
      </c>
      <c r="M177" s="386"/>
      <c r="N177" s="386"/>
    </row>
    <row r="178" spans="1:14" x14ac:dyDescent="0.2">
      <c r="A178" s="484" t="s">
        <v>64</v>
      </c>
      <c r="B178" s="484"/>
      <c r="C178" s="474">
        <v>900</v>
      </c>
      <c r="D178" s="474"/>
      <c r="E178" s="95" t="s">
        <v>157</v>
      </c>
      <c r="F178" s="92"/>
      <c r="G178" s="92"/>
      <c r="H178" s="92"/>
      <c r="I178" s="92"/>
      <c r="J178" s="92"/>
      <c r="K178" s="92"/>
      <c r="L178" s="170">
        <v>38.4</v>
      </c>
      <c r="M178" s="170">
        <v>38.4</v>
      </c>
      <c r="N178" s="170">
        <v>38.4</v>
      </c>
    </row>
    <row r="179" spans="1:14" x14ac:dyDescent="0.2">
      <c r="A179" s="484" t="s">
        <v>65</v>
      </c>
      <c r="B179" s="484"/>
      <c r="C179" s="474">
        <v>900</v>
      </c>
      <c r="D179" s="474"/>
      <c r="E179" s="95" t="s">
        <v>157</v>
      </c>
      <c r="F179" s="193" t="s">
        <v>157</v>
      </c>
      <c r="G179" s="92"/>
      <c r="H179" s="92"/>
      <c r="I179" s="92"/>
      <c r="J179" s="92"/>
      <c r="K179" s="92"/>
      <c r="L179" s="170">
        <v>38.4</v>
      </c>
      <c r="M179" s="170">
        <v>38.4</v>
      </c>
      <c r="N179" s="170">
        <v>38.4</v>
      </c>
    </row>
    <row r="180" spans="1:14" ht="52.5" customHeight="1" x14ac:dyDescent="0.2">
      <c r="A180" s="484" t="s">
        <v>364</v>
      </c>
      <c r="B180" s="484"/>
      <c r="C180" s="95">
        <v>900</v>
      </c>
      <c r="D180" s="95" t="s">
        <v>157</v>
      </c>
      <c r="E180" s="95" t="s">
        <v>157</v>
      </c>
      <c r="F180" s="95" t="s">
        <v>157</v>
      </c>
      <c r="G180" s="92">
        <v>32</v>
      </c>
      <c r="H180" s="92"/>
      <c r="I180" s="92"/>
      <c r="J180" s="92"/>
      <c r="K180" s="92"/>
      <c r="L180" s="170">
        <v>38.4</v>
      </c>
      <c r="M180" s="170">
        <v>38.4</v>
      </c>
      <c r="N180" s="170">
        <v>38.4</v>
      </c>
    </row>
    <row r="181" spans="1:14" ht="39.75" customHeight="1" x14ac:dyDescent="0.2">
      <c r="A181" s="484" t="s">
        <v>324</v>
      </c>
      <c r="B181" s="484"/>
      <c r="C181" s="95">
        <v>900</v>
      </c>
      <c r="D181" s="98"/>
      <c r="E181" s="95" t="s">
        <v>157</v>
      </c>
      <c r="F181" s="95" t="s">
        <v>157</v>
      </c>
      <c r="G181" s="95" t="s">
        <v>159</v>
      </c>
      <c r="H181" s="92">
        <v>0</v>
      </c>
      <c r="I181" s="95" t="s">
        <v>145</v>
      </c>
      <c r="J181" s="92"/>
      <c r="K181" s="92"/>
      <c r="L181" s="170">
        <v>16.399999999999999</v>
      </c>
      <c r="M181" s="170">
        <v>16.399999999999999</v>
      </c>
      <c r="N181" s="170">
        <v>16.399999999999999</v>
      </c>
    </row>
    <row r="182" spans="1:14" ht="18" customHeight="1" x14ac:dyDescent="0.2">
      <c r="A182" s="484" t="s">
        <v>66</v>
      </c>
      <c r="B182" s="484"/>
      <c r="C182" s="95">
        <v>900</v>
      </c>
      <c r="D182" s="95"/>
      <c r="E182" s="95" t="s">
        <v>157</v>
      </c>
      <c r="F182" s="95" t="s">
        <v>157</v>
      </c>
      <c r="G182" s="95" t="s">
        <v>159</v>
      </c>
      <c r="H182" s="95">
        <v>0</v>
      </c>
      <c r="I182" s="99" t="s">
        <v>145</v>
      </c>
      <c r="J182" s="95">
        <v>42110</v>
      </c>
      <c r="K182" s="99"/>
      <c r="L182" s="170">
        <v>16.399999999999999</v>
      </c>
      <c r="M182" s="170">
        <v>16.399999999999999</v>
      </c>
      <c r="N182" s="170">
        <v>16.399999999999999</v>
      </c>
    </row>
    <row r="183" spans="1:14" ht="27.75" customHeight="1" x14ac:dyDescent="0.2">
      <c r="A183" s="484" t="s">
        <v>36</v>
      </c>
      <c r="B183" s="484"/>
      <c r="C183" s="474">
        <v>900</v>
      </c>
      <c r="D183" s="474"/>
      <c r="E183" s="95" t="s">
        <v>157</v>
      </c>
      <c r="F183" s="95" t="s">
        <v>157</v>
      </c>
      <c r="G183" s="95" t="s">
        <v>159</v>
      </c>
      <c r="H183" s="95">
        <v>0</v>
      </c>
      <c r="I183" s="95" t="s">
        <v>145</v>
      </c>
      <c r="J183" s="95">
        <v>42110</v>
      </c>
      <c r="K183" s="95">
        <v>200</v>
      </c>
      <c r="L183" s="170">
        <v>16.399999999999999</v>
      </c>
      <c r="M183" s="170">
        <v>16.399999999999999</v>
      </c>
      <c r="N183" s="170">
        <v>16.399999999999999</v>
      </c>
    </row>
    <row r="184" spans="1:14" ht="42" customHeight="1" x14ac:dyDescent="0.2">
      <c r="A184" s="484" t="s">
        <v>37</v>
      </c>
      <c r="B184" s="484"/>
      <c r="C184" s="474">
        <v>900</v>
      </c>
      <c r="D184" s="474"/>
      <c r="E184" s="95" t="s">
        <v>157</v>
      </c>
      <c r="F184" s="95" t="s">
        <v>157</v>
      </c>
      <c r="G184" s="95" t="s">
        <v>159</v>
      </c>
      <c r="H184" s="95">
        <v>0</v>
      </c>
      <c r="I184" s="95" t="s">
        <v>145</v>
      </c>
      <c r="J184" s="95">
        <v>42110</v>
      </c>
      <c r="K184" s="95">
        <v>240</v>
      </c>
      <c r="L184" s="170">
        <v>16.399999999999999</v>
      </c>
      <c r="M184" s="170">
        <v>16.399999999999999</v>
      </c>
      <c r="N184" s="170">
        <v>16.399999999999999</v>
      </c>
    </row>
    <row r="185" spans="1:14" ht="29.25" customHeight="1" x14ac:dyDescent="0.2">
      <c r="A185" s="484" t="s">
        <v>325</v>
      </c>
      <c r="B185" s="484"/>
      <c r="C185" s="474">
        <v>900</v>
      </c>
      <c r="D185" s="474"/>
      <c r="E185" s="95" t="s">
        <v>157</v>
      </c>
      <c r="F185" s="95" t="s">
        <v>157</v>
      </c>
      <c r="G185" s="95" t="s">
        <v>159</v>
      </c>
      <c r="H185" s="95">
        <v>0</v>
      </c>
      <c r="I185" s="95" t="s">
        <v>155</v>
      </c>
      <c r="J185" s="95"/>
      <c r="K185" s="99"/>
      <c r="L185" s="170">
        <v>6</v>
      </c>
      <c r="M185" s="170">
        <v>6</v>
      </c>
      <c r="N185" s="170">
        <v>6</v>
      </c>
    </row>
    <row r="186" spans="1:14" ht="18" customHeight="1" x14ac:dyDescent="0.2">
      <c r="A186" s="484" t="s">
        <v>66</v>
      </c>
      <c r="B186" s="484"/>
      <c r="C186" s="474">
        <v>900</v>
      </c>
      <c r="D186" s="474"/>
      <c r="E186" s="95" t="s">
        <v>157</v>
      </c>
      <c r="F186" s="95" t="s">
        <v>157</v>
      </c>
      <c r="G186" s="95" t="s">
        <v>159</v>
      </c>
      <c r="H186" s="95">
        <v>0</v>
      </c>
      <c r="I186" s="95" t="s">
        <v>155</v>
      </c>
      <c r="J186" s="95">
        <v>42110</v>
      </c>
      <c r="K186" s="99"/>
      <c r="L186" s="170">
        <v>6</v>
      </c>
      <c r="M186" s="170">
        <v>6</v>
      </c>
      <c r="N186" s="170">
        <v>6</v>
      </c>
    </row>
    <row r="187" spans="1:14" ht="24.75" customHeight="1" x14ac:dyDescent="0.2">
      <c r="A187" s="484" t="s">
        <v>36</v>
      </c>
      <c r="B187" s="484"/>
      <c r="C187" s="474">
        <v>900</v>
      </c>
      <c r="D187" s="474"/>
      <c r="E187" s="95" t="s">
        <v>157</v>
      </c>
      <c r="F187" s="95" t="s">
        <v>157</v>
      </c>
      <c r="G187" s="95" t="s">
        <v>159</v>
      </c>
      <c r="H187" s="95" t="s">
        <v>160</v>
      </c>
      <c r="I187" s="95" t="s">
        <v>155</v>
      </c>
      <c r="J187" s="95" t="s">
        <v>161</v>
      </c>
      <c r="K187" s="95">
        <v>200</v>
      </c>
      <c r="L187" s="170">
        <v>6</v>
      </c>
      <c r="M187" s="170">
        <v>6</v>
      </c>
      <c r="N187" s="170">
        <v>6</v>
      </c>
    </row>
    <row r="188" spans="1:14" ht="39.75" customHeight="1" x14ac:dyDescent="0.2">
      <c r="A188" s="484" t="s">
        <v>37</v>
      </c>
      <c r="B188" s="484"/>
      <c r="C188" s="474">
        <v>900</v>
      </c>
      <c r="D188" s="474"/>
      <c r="E188" s="95" t="s">
        <v>157</v>
      </c>
      <c r="F188" s="95" t="s">
        <v>157</v>
      </c>
      <c r="G188" s="95" t="s">
        <v>159</v>
      </c>
      <c r="H188" s="95">
        <v>0</v>
      </c>
      <c r="I188" s="95" t="s">
        <v>155</v>
      </c>
      <c r="J188" s="95">
        <v>42110</v>
      </c>
      <c r="K188" s="95">
        <v>240</v>
      </c>
      <c r="L188" s="170">
        <v>6</v>
      </c>
      <c r="M188" s="170">
        <v>6</v>
      </c>
      <c r="N188" s="170">
        <v>6</v>
      </c>
    </row>
    <row r="189" spans="1:14" ht="26.25" customHeight="1" x14ac:dyDescent="0.2">
      <c r="A189" s="484" t="s">
        <v>67</v>
      </c>
      <c r="B189" s="484"/>
      <c r="C189" s="474">
        <v>900</v>
      </c>
      <c r="D189" s="474"/>
      <c r="E189" s="95" t="s">
        <v>157</v>
      </c>
      <c r="F189" s="95" t="s">
        <v>157</v>
      </c>
      <c r="G189" s="95" t="s">
        <v>159</v>
      </c>
      <c r="H189" s="95">
        <v>0</v>
      </c>
      <c r="I189" s="95" t="s">
        <v>146</v>
      </c>
      <c r="J189" s="92"/>
      <c r="K189" s="92"/>
      <c r="L189" s="170">
        <v>4</v>
      </c>
      <c r="M189" s="170">
        <v>4</v>
      </c>
      <c r="N189" s="170">
        <v>4</v>
      </c>
    </row>
    <row r="190" spans="1:14" ht="18" customHeight="1" x14ac:dyDescent="0.2">
      <c r="A190" s="484" t="s">
        <v>66</v>
      </c>
      <c r="B190" s="484"/>
      <c r="C190" s="474">
        <v>900</v>
      </c>
      <c r="D190" s="474"/>
      <c r="E190" s="95" t="s">
        <v>157</v>
      </c>
      <c r="F190" s="95" t="s">
        <v>157</v>
      </c>
      <c r="G190" s="95" t="s">
        <v>159</v>
      </c>
      <c r="H190" s="95">
        <v>0</v>
      </c>
      <c r="I190" s="95" t="s">
        <v>146</v>
      </c>
      <c r="J190" s="95">
        <v>42110</v>
      </c>
      <c r="K190" s="99"/>
      <c r="L190" s="170">
        <v>4</v>
      </c>
      <c r="M190" s="170">
        <v>4</v>
      </c>
      <c r="N190" s="170">
        <v>4</v>
      </c>
    </row>
    <row r="191" spans="1:14" ht="25.5" customHeight="1" x14ac:dyDescent="0.2">
      <c r="A191" s="484" t="s">
        <v>36</v>
      </c>
      <c r="B191" s="484"/>
      <c r="C191" s="474">
        <v>900</v>
      </c>
      <c r="D191" s="474"/>
      <c r="E191" s="95" t="s">
        <v>157</v>
      </c>
      <c r="F191" s="95" t="s">
        <v>157</v>
      </c>
      <c r="G191" s="95" t="s">
        <v>159</v>
      </c>
      <c r="H191" s="95">
        <v>0</v>
      </c>
      <c r="I191" s="95" t="s">
        <v>146</v>
      </c>
      <c r="J191" s="95" t="s">
        <v>161</v>
      </c>
      <c r="K191" s="95">
        <v>200</v>
      </c>
      <c r="L191" s="170">
        <v>4</v>
      </c>
      <c r="M191" s="170">
        <v>4</v>
      </c>
      <c r="N191" s="170">
        <v>4</v>
      </c>
    </row>
    <row r="192" spans="1:14" ht="37.5" customHeight="1" x14ac:dyDescent="0.2">
      <c r="A192" s="484" t="s">
        <v>37</v>
      </c>
      <c r="B192" s="484"/>
      <c r="C192" s="474">
        <v>900</v>
      </c>
      <c r="D192" s="474"/>
      <c r="E192" s="95" t="s">
        <v>157</v>
      </c>
      <c r="F192" s="95" t="s">
        <v>157</v>
      </c>
      <c r="G192" s="95" t="s">
        <v>159</v>
      </c>
      <c r="H192" s="95" t="s">
        <v>160</v>
      </c>
      <c r="I192" s="95" t="s">
        <v>146</v>
      </c>
      <c r="J192" s="95" t="s">
        <v>161</v>
      </c>
      <c r="K192" s="95">
        <v>240</v>
      </c>
      <c r="L192" s="170">
        <v>4</v>
      </c>
      <c r="M192" s="170">
        <v>4</v>
      </c>
      <c r="N192" s="170">
        <v>4</v>
      </c>
    </row>
    <row r="193" spans="1:14" ht="30.75" customHeight="1" x14ac:dyDescent="0.2">
      <c r="A193" s="484" t="s">
        <v>137</v>
      </c>
      <c r="B193" s="484"/>
      <c r="C193" s="474">
        <v>900</v>
      </c>
      <c r="D193" s="474"/>
      <c r="E193" s="95" t="s">
        <v>157</v>
      </c>
      <c r="F193" s="95" t="s">
        <v>157</v>
      </c>
      <c r="G193" s="95" t="s">
        <v>159</v>
      </c>
      <c r="H193" s="95">
        <v>0</v>
      </c>
      <c r="I193" s="95" t="s">
        <v>152</v>
      </c>
      <c r="J193" s="92"/>
      <c r="K193" s="92"/>
      <c r="L193" s="170">
        <v>4</v>
      </c>
      <c r="M193" s="170">
        <v>4</v>
      </c>
      <c r="N193" s="170">
        <v>4</v>
      </c>
    </row>
    <row r="194" spans="1:14" ht="18" customHeight="1" x14ac:dyDescent="0.2">
      <c r="A194" s="484" t="s">
        <v>66</v>
      </c>
      <c r="B194" s="484"/>
      <c r="C194" s="474">
        <v>900</v>
      </c>
      <c r="D194" s="474"/>
      <c r="E194" s="95" t="s">
        <v>157</v>
      </c>
      <c r="F194" s="95" t="s">
        <v>157</v>
      </c>
      <c r="G194" s="95" t="s">
        <v>159</v>
      </c>
      <c r="H194" s="95" t="s">
        <v>160</v>
      </c>
      <c r="I194" s="95" t="s">
        <v>152</v>
      </c>
      <c r="J194" s="99" t="s">
        <v>161</v>
      </c>
      <c r="K194" s="99"/>
      <c r="L194" s="170">
        <v>4</v>
      </c>
      <c r="M194" s="170">
        <v>4</v>
      </c>
      <c r="N194" s="170">
        <v>4</v>
      </c>
    </row>
    <row r="195" spans="1:14" ht="27.75" customHeight="1" x14ac:dyDescent="0.2">
      <c r="A195" s="484" t="s">
        <v>36</v>
      </c>
      <c r="B195" s="484"/>
      <c r="C195" s="474">
        <v>900</v>
      </c>
      <c r="D195" s="474"/>
      <c r="E195" s="95" t="s">
        <v>157</v>
      </c>
      <c r="F195" s="95" t="s">
        <v>157</v>
      </c>
      <c r="G195" s="95" t="s">
        <v>159</v>
      </c>
      <c r="H195" s="95" t="s">
        <v>160</v>
      </c>
      <c r="I195" s="95" t="s">
        <v>152</v>
      </c>
      <c r="J195" s="95" t="s">
        <v>161</v>
      </c>
      <c r="K195" s="95">
        <v>200</v>
      </c>
      <c r="L195" s="170">
        <v>4</v>
      </c>
      <c r="M195" s="170">
        <v>4</v>
      </c>
      <c r="N195" s="170">
        <v>4</v>
      </c>
    </row>
    <row r="196" spans="1:14" ht="40.5" customHeight="1" x14ac:dyDescent="0.2">
      <c r="A196" s="484" t="s">
        <v>37</v>
      </c>
      <c r="B196" s="484"/>
      <c r="C196" s="474">
        <v>900</v>
      </c>
      <c r="D196" s="474"/>
      <c r="E196" s="95" t="s">
        <v>157</v>
      </c>
      <c r="F196" s="95" t="s">
        <v>157</v>
      </c>
      <c r="G196" s="95" t="s">
        <v>159</v>
      </c>
      <c r="H196" s="95" t="s">
        <v>160</v>
      </c>
      <c r="I196" s="95" t="s">
        <v>152</v>
      </c>
      <c r="J196" s="95" t="s">
        <v>161</v>
      </c>
      <c r="K196" s="95">
        <v>240</v>
      </c>
      <c r="L196" s="170">
        <v>4</v>
      </c>
      <c r="M196" s="170">
        <v>4</v>
      </c>
      <c r="N196" s="170">
        <v>4</v>
      </c>
    </row>
    <row r="197" spans="1:14" ht="30.75" customHeight="1" x14ac:dyDescent="0.2">
      <c r="A197" s="484" t="s">
        <v>138</v>
      </c>
      <c r="B197" s="484"/>
      <c r="C197" s="474">
        <v>900</v>
      </c>
      <c r="D197" s="474"/>
      <c r="E197" s="95" t="s">
        <v>157</v>
      </c>
      <c r="F197" s="95" t="s">
        <v>157</v>
      </c>
      <c r="G197" s="95" t="s">
        <v>159</v>
      </c>
      <c r="H197" s="95">
        <v>0</v>
      </c>
      <c r="I197" s="95" t="s">
        <v>157</v>
      </c>
      <c r="J197" s="92"/>
      <c r="K197" s="92"/>
      <c r="L197" s="170">
        <v>8</v>
      </c>
      <c r="M197" s="170">
        <v>8</v>
      </c>
      <c r="N197" s="170">
        <v>8</v>
      </c>
    </row>
    <row r="198" spans="1:14" ht="18" customHeight="1" x14ac:dyDescent="0.2">
      <c r="A198" s="484" t="s">
        <v>66</v>
      </c>
      <c r="B198" s="484"/>
      <c r="C198" s="474">
        <v>900</v>
      </c>
      <c r="D198" s="474"/>
      <c r="E198" s="95" t="s">
        <v>157</v>
      </c>
      <c r="F198" s="95" t="s">
        <v>157</v>
      </c>
      <c r="G198" s="95" t="s">
        <v>159</v>
      </c>
      <c r="H198" s="95" t="s">
        <v>160</v>
      </c>
      <c r="I198" s="99" t="s">
        <v>157</v>
      </c>
      <c r="J198" s="99" t="s">
        <v>161</v>
      </c>
      <c r="K198" s="99"/>
      <c r="L198" s="170">
        <v>8</v>
      </c>
      <c r="M198" s="170">
        <v>8</v>
      </c>
      <c r="N198" s="170">
        <v>8</v>
      </c>
    </row>
    <row r="199" spans="1:14" ht="30" customHeight="1" x14ac:dyDescent="0.2">
      <c r="A199" s="484" t="s">
        <v>36</v>
      </c>
      <c r="B199" s="484"/>
      <c r="C199" s="474">
        <v>900</v>
      </c>
      <c r="D199" s="474"/>
      <c r="E199" s="95" t="s">
        <v>157</v>
      </c>
      <c r="F199" s="95" t="s">
        <v>157</v>
      </c>
      <c r="G199" s="95" t="s">
        <v>159</v>
      </c>
      <c r="H199" s="95" t="s">
        <v>160</v>
      </c>
      <c r="I199" s="95" t="s">
        <v>157</v>
      </c>
      <c r="J199" s="95" t="s">
        <v>161</v>
      </c>
      <c r="K199" s="95">
        <v>200</v>
      </c>
      <c r="L199" s="170">
        <v>8</v>
      </c>
      <c r="M199" s="170">
        <v>8</v>
      </c>
      <c r="N199" s="170">
        <v>8</v>
      </c>
    </row>
    <row r="200" spans="1:14" ht="37.5" customHeight="1" x14ac:dyDescent="0.2">
      <c r="A200" s="484" t="s">
        <v>37</v>
      </c>
      <c r="B200" s="484"/>
      <c r="C200" s="474">
        <v>900</v>
      </c>
      <c r="D200" s="474"/>
      <c r="E200" s="95" t="s">
        <v>157</v>
      </c>
      <c r="F200" s="95" t="s">
        <v>157</v>
      </c>
      <c r="G200" s="95" t="s">
        <v>159</v>
      </c>
      <c r="H200" s="95" t="s">
        <v>160</v>
      </c>
      <c r="I200" s="95" t="s">
        <v>157</v>
      </c>
      <c r="J200" s="95" t="s">
        <v>161</v>
      </c>
      <c r="K200" s="95">
        <v>240</v>
      </c>
      <c r="L200" s="170">
        <v>8</v>
      </c>
      <c r="M200" s="170">
        <v>8</v>
      </c>
      <c r="N200" s="170">
        <v>8</v>
      </c>
    </row>
    <row r="201" spans="1:14" x14ac:dyDescent="0.2">
      <c r="A201" s="484" t="s">
        <v>68</v>
      </c>
      <c r="B201" s="484"/>
      <c r="C201" s="474">
        <v>900</v>
      </c>
      <c r="D201" s="474"/>
      <c r="E201" s="95" t="s">
        <v>147</v>
      </c>
      <c r="F201" s="92"/>
      <c r="G201" s="92"/>
      <c r="H201" s="92"/>
      <c r="I201" s="92"/>
      <c r="J201" s="92"/>
      <c r="K201" s="92"/>
      <c r="L201" s="170">
        <v>7302.3</v>
      </c>
      <c r="M201" s="170">
        <v>5302.3</v>
      </c>
      <c r="N201" s="170">
        <v>5302.3</v>
      </c>
    </row>
    <row r="202" spans="1:14" ht="24" customHeight="1" x14ac:dyDescent="0.2">
      <c r="A202" s="484" t="s">
        <v>404</v>
      </c>
      <c r="B202" s="484"/>
      <c r="C202" s="474">
        <v>900</v>
      </c>
      <c r="D202" s="474"/>
      <c r="E202" s="95" t="s">
        <v>147</v>
      </c>
      <c r="F202" s="95" t="s">
        <v>146</v>
      </c>
      <c r="G202" s="95"/>
      <c r="H202" s="99"/>
      <c r="I202" s="99"/>
      <c r="J202" s="99"/>
      <c r="K202" s="99"/>
      <c r="L202" s="170">
        <v>7302.3</v>
      </c>
      <c r="M202" s="170">
        <v>5302.3</v>
      </c>
      <c r="N202" s="170">
        <v>5302.3</v>
      </c>
    </row>
    <row r="203" spans="1:14" ht="26.25" customHeight="1" x14ac:dyDescent="0.2">
      <c r="A203" s="484" t="s">
        <v>317</v>
      </c>
      <c r="B203" s="484"/>
      <c r="C203" s="474">
        <v>900</v>
      </c>
      <c r="D203" s="474"/>
      <c r="E203" s="95" t="s">
        <v>147</v>
      </c>
      <c r="F203" s="95" t="s">
        <v>146</v>
      </c>
      <c r="G203" s="95" t="s">
        <v>150</v>
      </c>
      <c r="H203" s="99"/>
      <c r="I203" s="99"/>
      <c r="J203" s="99"/>
      <c r="K203" s="99"/>
      <c r="L203" s="170">
        <v>7302.3</v>
      </c>
      <c r="M203" s="170">
        <v>5302.3</v>
      </c>
      <c r="N203" s="170">
        <v>5302.3</v>
      </c>
    </row>
    <row r="204" spans="1:14" ht="37.5" customHeight="1" x14ac:dyDescent="0.2">
      <c r="A204" s="484" t="s">
        <v>318</v>
      </c>
      <c r="B204" s="484"/>
      <c r="C204" s="474">
        <v>900</v>
      </c>
      <c r="D204" s="474"/>
      <c r="E204" s="95" t="s">
        <v>147</v>
      </c>
      <c r="F204" s="95" t="s">
        <v>146</v>
      </c>
      <c r="G204" s="95" t="s">
        <v>150</v>
      </c>
      <c r="H204" s="95">
        <v>1</v>
      </c>
      <c r="I204" s="95" t="s">
        <v>149</v>
      </c>
      <c r="J204" s="99"/>
      <c r="K204" s="99"/>
      <c r="L204" s="170">
        <v>7302.3</v>
      </c>
      <c r="M204" s="170">
        <v>5302.3</v>
      </c>
      <c r="N204" s="170">
        <v>5302.3</v>
      </c>
    </row>
    <row r="205" spans="1:14" ht="30" customHeight="1" x14ac:dyDescent="0.2">
      <c r="A205" s="497" t="s">
        <v>49</v>
      </c>
      <c r="B205" s="498"/>
      <c r="C205" s="474">
        <v>900</v>
      </c>
      <c r="D205" s="474"/>
      <c r="E205" s="95" t="s">
        <v>147</v>
      </c>
      <c r="F205" s="95" t="s">
        <v>146</v>
      </c>
      <c r="G205" s="95" t="s">
        <v>150</v>
      </c>
      <c r="H205" s="95">
        <v>1</v>
      </c>
      <c r="I205" s="95" t="s">
        <v>149</v>
      </c>
      <c r="J205" s="95">
        <v>61020</v>
      </c>
      <c r="K205" s="99"/>
      <c r="L205" s="170">
        <v>7302.3</v>
      </c>
      <c r="M205" s="170">
        <v>5302.3</v>
      </c>
      <c r="N205" s="170">
        <v>5302.3</v>
      </c>
    </row>
    <row r="206" spans="1:14" ht="39.75" customHeight="1" x14ac:dyDescent="0.2">
      <c r="A206" s="496" t="s">
        <v>50</v>
      </c>
      <c r="B206" s="496"/>
      <c r="C206" s="474">
        <v>900</v>
      </c>
      <c r="D206" s="474"/>
      <c r="E206" s="95" t="s">
        <v>147</v>
      </c>
      <c r="F206" s="95" t="s">
        <v>146</v>
      </c>
      <c r="G206" s="95" t="s">
        <v>150</v>
      </c>
      <c r="H206" s="95">
        <v>1</v>
      </c>
      <c r="I206" s="95" t="s">
        <v>149</v>
      </c>
      <c r="J206" s="95">
        <v>61020</v>
      </c>
      <c r="K206" s="95">
        <v>600</v>
      </c>
      <c r="L206" s="170">
        <v>7302.3</v>
      </c>
      <c r="M206" s="170">
        <v>5302.3</v>
      </c>
      <c r="N206" s="170">
        <v>5302.3</v>
      </c>
    </row>
    <row r="207" spans="1:14" ht="16.5" customHeight="1" x14ac:dyDescent="0.2">
      <c r="A207" s="496" t="s">
        <v>51</v>
      </c>
      <c r="B207" s="496"/>
      <c r="C207" s="474">
        <v>900</v>
      </c>
      <c r="D207" s="474"/>
      <c r="E207" s="95" t="s">
        <v>147</v>
      </c>
      <c r="F207" s="95" t="s">
        <v>146</v>
      </c>
      <c r="G207" s="95" t="s">
        <v>150</v>
      </c>
      <c r="H207" s="95">
        <v>1</v>
      </c>
      <c r="I207" s="95" t="s">
        <v>149</v>
      </c>
      <c r="J207" s="95">
        <v>61020</v>
      </c>
      <c r="K207" s="95">
        <v>610</v>
      </c>
      <c r="L207" s="170">
        <v>7302.3</v>
      </c>
      <c r="M207" s="170">
        <v>5302.3</v>
      </c>
      <c r="N207" s="170">
        <v>5302.3</v>
      </c>
    </row>
    <row r="208" spans="1:14" x14ac:dyDescent="0.2">
      <c r="A208" s="496" t="s">
        <v>69</v>
      </c>
      <c r="B208" s="496"/>
      <c r="C208" s="474">
        <v>900</v>
      </c>
      <c r="D208" s="474"/>
      <c r="E208" s="95" t="s">
        <v>17</v>
      </c>
      <c r="F208" s="92"/>
      <c r="G208" s="92"/>
      <c r="H208" s="92"/>
      <c r="I208" s="92"/>
      <c r="J208" s="92"/>
      <c r="K208" s="92"/>
      <c r="L208" s="170">
        <f t="shared" ref="L208" si="12">L209+L221+L215</f>
        <v>12890.300000000001</v>
      </c>
      <c r="M208" s="170">
        <f t="shared" ref="M208:N208" si="13">M209+M221+M215</f>
        <v>11792.3</v>
      </c>
      <c r="N208" s="170">
        <f t="shared" si="13"/>
        <v>12011.7</v>
      </c>
    </row>
    <row r="209" spans="1:14" x14ac:dyDescent="0.2">
      <c r="A209" s="496" t="s">
        <v>70</v>
      </c>
      <c r="B209" s="496"/>
      <c r="C209" s="474">
        <v>900</v>
      </c>
      <c r="D209" s="474"/>
      <c r="E209" s="95" t="s">
        <v>17</v>
      </c>
      <c r="F209" s="95" t="s">
        <v>144</v>
      </c>
      <c r="G209" s="95"/>
      <c r="H209" s="99"/>
      <c r="I209" s="99"/>
      <c r="J209" s="99"/>
      <c r="K209" s="99"/>
      <c r="L209" s="170">
        <v>3400</v>
      </c>
      <c r="M209" s="170">
        <v>2200</v>
      </c>
      <c r="N209" s="170">
        <v>2200</v>
      </c>
    </row>
    <row r="210" spans="1:14" ht="66" customHeight="1" x14ac:dyDescent="0.2">
      <c r="A210" s="484" t="s">
        <v>443</v>
      </c>
      <c r="B210" s="484"/>
      <c r="C210" s="474">
        <v>900</v>
      </c>
      <c r="D210" s="474"/>
      <c r="E210" s="95" t="s">
        <v>17</v>
      </c>
      <c r="F210" s="95" t="s">
        <v>144</v>
      </c>
      <c r="G210" s="95" t="s">
        <v>144</v>
      </c>
      <c r="H210" s="99"/>
      <c r="I210" s="99"/>
      <c r="J210" s="99"/>
      <c r="K210" s="99"/>
      <c r="L210" s="170">
        <v>3400</v>
      </c>
      <c r="M210" s="170">
        <v>2200</v>
      </c>
      <c r="N210" s="170">
        <v>2200</v>
      </c>
    </row>
    <row r="211" spans="1:14" ht="50.25" customHeight="1" x14ac:dyDescent="0.2">
      <c r="A211" s="496" t="s">
        <v>71</v>
      </c>
      <c r="B211" s="496"/>
      <c r="C211" s="474">
        <v>900</v>
      </c>
      <c r="D211" s="474"/>
      <c r="E211" s="95" t="s">
        <v>17</v>
      </c>
      <c r="F211" s="95" t="s">
        <v>144</v>
      </c>
      <c r="G211" s="95" t="s">
        <v>144</v>
      </c>
      <c r="H211" s="95">
        <v>0</v>
      </c>
      <c r="I211" s="95">
        <v>26</v>
      </c>
      <c r="J211" s="99"/>
      <c r="K211" s="99"/>
      <c r="L211" s="170">
        <v>3400</v>
      </c>
      <c r="M211" s="170">
        <v>2200</v>
      </c>
      <c r="N211" s="170">
        <v>2200</v>
      </c>
    </row>
    <row r="212" spans="1:14" ht="27.75" customHeight="1" x14ac:dyDescent="0.2">
      <c r="A212" s="484" t="s">
        <v>72</v>
      </c>
      <c r="B212" s="484"/>
      <c r="C212" s="474">
        <v>900</v>
      </c>
      <c r="D212" s="474"/>
      <c r="E212" s="95" t="s">
        <v>17</v>
      </c>
      <c r="F212" s="95" t="s">
        <v>144</v>
      </c>
      <c r="G212" s="95" t="s">
        <v>144</v>
      </c>
      <c r="H212" s="95">
        <v>0</v>
      </c>
      <c r="I212" s="95">
        <v>26</v>
      </c>
      <c r="J212" s="95" t="s">
        <v>163</v>
      </c>
      <c r="K212" s="99"/>
      <c r="L212" s="170">
        <v>3400</v>
      </c>
      <c r="M212" s="170">
        <v>2200</v>
      </c>
      <c r="N212" s="170">
        <v>2200</v>
      </c>
    </row>
    <row r="213" spans="1:14" ht="25.5" customHeight="1" x14ac:dyDescent="0.2">
      <c r="A213" s="484" t="s">
        <v>57</v>
      </c>
      <c r="B213" s="484"/>
      <c r="C213" s="474">
        <v>900</v>
      </c>
      <c r="D213" s="474"/>
      <c r="E213" s="95" t="s">
        <v>17</v>
      </c>
      <c r="F213" s="95" t="s">
        <v>144</v>
      </c>
      <c r="G213" s="95" t="s">
        <v>144</v>
      </c>
      <c r="H213" s="95">
        <v>0</v>
      </c>
      <c r="I213" s="95">
        <v>26</v>
      </c>
      <c r="J213" s="95" t="s">
        <v>163</v>
      </c>
      <c r="K213" s="95">
        <v>300</v>
      </c>
      <c r="L213" s="170">
        <v>3400</v>
      </c>
      <c r="M213" s="170">
        <v>2200</v>
      </c>
      <c r="N213" s="170">
        <v>2200</v>
      </c>
    </row>
    <row r="214" spans="1:14" ht="24.75" customHeight="1" x14ac:dyDescent="0.2">
      <c r="A214" s="484" t="s">
        <v>73</v>
      </c>
      <c r="B214" s="484"/>
      <c r="C214" s="474">
        <v>900</v>
      </c>
      <c r="D214" s="474"/>
      <c r="E214" s="95" t="s">
        <v>17</v>
      </c>
      <c r="F214" s="95" t="s">
        <v>144</v>
      </c>
      <c r="G214" s="95" t="s">
        <v>144</v>
      </c>
      <c r="H214" s="95">
        <v>0</v>
      </c>
      <c r="I214" s="95">
        <v>26</v>
      </c>
      <c r="J214" s="95" t="s">
        <v>163</v>
      </c>
      <c r="K214" s="95">
        <v>310</v>
      </c>
      <c r="L214" s="170">
        <v>3400</v>
      </c>
      <c r="M214" s="170">
        <v>2200</v>
      </c>
      <c r="N214" s="170">
        <v>2200</v>
      </c>
    </row>
    <row r="215" spans="1:14" ht="65.25" customHeight="1" x14ac:dyDescent="0.2">
      <c r="A215" s="175"/>
      <c r="B215" s="184" t="s">
        <v>391</v>
      </c>
      <c r="C215" s="474">
        <v>900</v>
      </c>
      <c r="D215" s="474"/>
      <c r="E215" s="176" t="s">
        <v>17</v>
      </c>
      <c r="F215" s="176" t="s">
        <v>155</v>
      </c>
      <c r="G215" s="176" t="s">
        <v>156</v>
      </c>
      <c r="H215" s="110"/>
      <c r="I215" s="110"/>
      <c r="J215" s="176"/>
      <c r="K215" s="154"/>
      <c r="L215" s="170">
        <v>104.1</v>
      </c>
      <c r="M215" s="170">
        <v>206</v>
      </c>
      <c r="N215" s="170">
        <v>307.89999999999998</v>
      </c>
    </row>
    <row r="216" spans="1:14" ht="24.75" customHeight="1" x14ac:dyDescent="0.2">
      <c r="A216" s="175"/>
      <c r="B216" s="332" t="s">
        <v>502</v>
      </c>
      <c r="C216" s="474">
        <v>900</v>
      </c>
      <c r="D216" s="474"/>
      <c r="E216" s="176" t="s">
        <v>17</v>
      </c>
      <c r="F216" s="176" t="s">
        <v>155</v>
      </c>
      <c r="G216" s="176" t="s">
        <v>156</v>
      </c>
      <c r="H216" s="110">
        <v>3</v>
      </c>
      <c r="I216" s="110"/>
      <c r="J216" s="176"/>
      <c r="K216" s="154"/>
      <c r="L216" s="170">
        <v>104.1</v>
      </c>
      <c r="M216" s="170">
        <v>206</v>
      </c>
      <c r="N216" s="170">
        <v>307.89999999999998</v>
      </c>
    </row>
    <row r="217" spans="1:14" ht="24.75" customHeight="1" x14ac:dyDescent="0.2">
      <c r="A217" s="175"/>
      <c r="B217" s="177" t="s">
        <v>134</v>
      </c>
      <c r="C217" s="474">
        <v>900</v>
      </c>
      <c r="D217" s="474"/>
      <c r="E217" s="176" t="s">
        <v>17</v>
      </c>
      <c r="F217" s="176" t="s">
        <v>155</v>
      </c>
      <c r="G217" s="176" t="s">
        <v>156</v>
      </c>
      <c r="H217" s="110">
        <v>3</v>
      </c>
      <c r="I217" s="176" t="s">
        <v>144</v>
      </c>
      <c r="J217" s="176"/>
      <c r="K217" s="154"/>
      <c r="L217" s="170">
        <v>104.1</v>
      </c>
      <c r="M217" s="170">
        <v>206</v>
      </c>
      <c r="N217" s="170">
        <v>307.89999999999998</v>
      </c>
    </row>
    <row r="218" spans="1:14" ht="337.5" customHeight="1" x14ac:dyDescent="0.2">
      <c r="A218" s="175"/>
      <c r="B218" s="184" t="s">
        <v>391</v>
      </c>
      <c r="C218" s="474">
        <v>900</v>
      </c>
      <c r="D218" s="474"/>
      <c r="E218" s="176" t="s">
        <v>17</v>
      </c>
      <c r="F218" s="176" t="s">
        <v>155</v>
      </c>
      <c r="G218" s="176" t="s">
        <v>156</v>
      </c>
      <c r="H218" s="110">
        <v>3</v>
      </c>
      <c r="I218" s="176" t="s">
        <v>144</v>
      </c>
      <c r="J218" s="176" t="s">
        <v>392</v>
      </c>
      <c r="K218" s="154"/>
      <c r="L218" s="170">
        <v>104.1</v>
      </c>
      <c r="M218" s="170">
        <v>206</v>
      </c>
      <c r="N218" s="170">
        <v>307.89999999999998</v>
      </c>
    </row>
    <row r="219" spans="1:14" ht="24.75" customHeight="1" x14ac:dyDescent="0.2">
      <c r="A219" s="175"/>
      <c r="B219" s="177" t="s">
        <v>57</v>
      </c>
      <c r="C219" s="474">
        <v>900</v>
      </c>
      <c r="D219" s="474"/>
      <c r="E219" s="176" t="s">
        <v>17</v>
      </c>
      <c r="F219" s="176" t="s">
        <v>155</v>
      </c>
      <c r="G219" s="176" t="s">
        <v>156</v>
      </c>
      <c r="H219" s="110">
        <v>3</v>
      </c>
      <c r="I219" s="176" t="s">
        <v>144</v>
      </c>
      <c r="J219" s="176" t="s">
        <v>392</v>
      </c>
      <c r="K219" s="154" t="s">
        <v>202</v>
      </c>
      <c r="L219" s="170">
        <v>104.1</v>
      </c>
      <c r="M219" s="170">
        <v>206</v>
      </c>
      <c r="N219" s="170">
        <v>307.89999999999998</v>
      </c>
    </row>
    <row r="220" spans="1:14" ht="24.75" customHeight="1" x14ac:dyDescent="0.2">
      <c r="A220" s="175"/>
      <c r="B220" s="177" t="s">
        <v>73</v>
      </c>
      <c r="C220" s="474">
        <v>900</v>
      </c>
      <c r="D220" s="474"/>
      <c r="E220" s="176" t="s">
        <v>17</v>
      </c>
      <c r="F220" s="176" t="s">
        <v>155</v>
      </c>
      <c r="G220" s="176" t="s">
        <v>156</v>
      </c>
      <c r="H220" s="110">
        <v>3</v>
      </c>
      <c r="I220" s="176" t="s">
        <v>144</v>
      </c>
      <c r="J220" s="176" t="s">
        <v>392</v>
      </c>
      <c r="K220" s="154" t="s">
        <v>203</v>
      </c>
      <c r="L220" s="170">
        <v>104.1</v>
      </c>
      <c r="M220" s="170">
        <v>206</v>
      </c>
      <c r="N220" s="170">
        <v>307.89999999999998</v>
      </c>
    </row>
    <row r="221" spans="1:14" x14ac:dyDescent="0.2">
      <c r="A221" s="484" t="s">
        <v>76</v>
      </c>
      <c r="B221" s="484"/>
      <c r="C221" s="471">
        <v>900</v>
      </c>
      <c r="D221" s="471"/>
      <c r="E221" s="95" t="s">
        <v>17</v>
      </c>
      <c r="F221" s="95" t="s">
        <v>146</v>
      </c>
      <c r="G221" s="92"/>
      <c r="H221" s="92"/>
      <c r="I221" s="92"/>
      <c r="J221" s="92"/>
      <c r="K221" s="92"/>
      <c r="L221" s="170">
        <f>L222+L230</f>
        <v>9386.2000000000007</v>
      </c>
      <c r="M221" s="170">
        <f>M222+M230</f>
        <v>9386.2999999999993</v>
      </c>
      <c r="N221" s="170">
        <f>N222+N230</f>
        <v>9503.8000000000011</v>
      </c>
    </row>
    <row r="222" spans="1:14" ht="40.5" customHeight="1" x14ac:dyDescent="0.2">
      <c r="A222" s="484" t="s">
        <v>436</v>
      </c>
      <c r="B222" s="484"/>
      <c r="C222" s="471">
        <v>900</v>
      </c>
      <c r="D222" s="471"/>
      <c r="E222" s="95" t="s">
        <v>17</v>
      </c>
      <c r="F222" s="95" t="s">
        <v>146</v>
      </c>
      <c r="G222" s="95" t="s">
        <v>145</v>
      </c>
      <c r="H222" s="99"/>
      <c r="I222" s="99"/>
      <c r="J222" s="92"/>
      <c r="K222" s="92"/>
      <c r="L222" s="170">
        <f t="shared" ref="L222:N222" si="14">L223</f>
        <v>786.7</v>
      </c>
      <c r="M222" s="170">
        <f t="shared" si="14"/>
        <v>786.8</v>
      </c>
      <c r="N222" s="170">
        <f t="shared" si="14"/>
        <v>904.2</v>
      </c>
    </row>
    <row r="223" spans="1:14" ht="62.25" customHeight="1" x14ac:dyDescent="0.2">
      <c r="A223" s="484" t="s">
        <v>487</v>
      </c>
      <c r="B223" s="484"/>
      <c r="C223" s="471">
        <v>900</v>
      </c>
      <c r="D223" s="471"/>
      <c r="E223" s="95" t="s">
        <v>17</v>
      </c>
      <c r="F223" s="95" t="s">
        <v>146</v>
      </c>
      <c r="G223" s="95" t="s">
        <v>145</v>
      </c>
      <c r="H223" s="92">
        <v>0</v>
      </c>
      <c r="I223" s="95" t="s">
        <v>147</v>
      </c>
      <c r="J223" s="92"/>
      <c r="K223" s="92"/>
      <c r="L223" s="170">
        <f t="shared" ref="L223:N223" si="15">L224</f>
        <v>786.7</v>
      </c>
      <c r="M223" s="170">
        <f t="shared" si="15"/>
        <v>786.8</v>
      </c>
      <c r="N223" s="170">
        <f t="shared" si="15"/>
        <v>904.2</v>
      </c>
    </row>
    <row r="224" spans="1:14" ht="255" customHeight="1" x14ac:dyDescent="0.2">
      <c r="A224" s="488" t="s">
        <v>77</v>
      </c>
      <c r="B224" s="488"/>
      <c r="C224" s="471">
        <v>900</v>
      </c>
      <c r="D224" s="471"/>
      <c r="E224" s="95" t="s">
        <v>17</v>
      </c>
      <c r="F224" s="95" t="s">
        <v>146</v>
      </c>
      <c r="G224" s="95" t="s">
        <v>145</v>
      </c>
      <c r="H224" s="95">
        <v>0</v>
      </c>
      <c r="I224" s="95" t="s">
        <v>147</v>
      </c>
      <c r="J224" s="95">
        <v>77180</v>
      </c>
      <c r="K224" s="92"/>
      <c r="L224" s="170">
        <f t="shared" ref="L224" si="16">L225+L227</f>
        <v>786.7</v>
      </c>
      <c r="M224" s="170">
        <f t="shared" ref="M224:N224" si="17">M225+M227</f>
        <v>786.8</v>
      </c>
      <c r="N224" s="170">
        <f t="shared" si="17"/>
        <v>904.2</v>
      </c>
    </row>
    <row r="225" spans="1:14" ht="26.25" customHeight="1" x14ac:dyDescent="0.2">
      <c r="A225" s="484" t="s">
        <v>36</v>
      </c>
      <c r="B225" s="484"/>
      <c r="C225" s="471">
        <v>900</v>
      </c>
      <c r="D225" s="471"/>
      <c r="E225" s="95" t="s">
        <v>17</v>
      </c>
      <c r="F225" s="95" t="s">
        <v>146</v>
      </c>
      <c r="G225" s="95" t="s">
        <v>145</v>
      </c>
      <c r="H225" s="95">
        <v>0</v>
      </c>
      <c r="I225" s="95" t="s">
        <v>147</v>
      </c>
      <c r="J225" s="95">
        <v>77180</v>
      </c>
      <c r="K225" s="95">
        <v>200</v>
      </c>
      <c r="L225" s="170">
        <v>1.7</v>
      </c>
      <c r="M225" s="170">
        <v>1.8</v>
      </c>
      <c r="N225" s="170">
        <v>2.2000000000000002</v>
      </c>
    </row>
    <row r="226" spans="1:14" ht="39.75" customHeight="1" x14ac:dyDescent="0.2">
      <c r="A226" s="484" t="s">
        <v>37</v>
      </c>
      <c r="B226" s="484"/>
      <c r="C226" s="471">
        <v>900</v>
      </c>
      <c r="D226" s="471"/>
      <c r="E226" s="95" t="s">
        <v>17</v>
      </c>
      <c r="F226" s="95" t="s">
        <v>146</v>
      </c>
      <c r="G226" s="95" t="s">
        <v>145</v>
      </c>
      <c r="H226" s="95">
        <v>0</v>
      </c>
      <c r="I226" s="95" t="s">
        <v>147</v>
      </c>
      <c r="J226" s="95">
        <v>77180</v>
      </c>
      <c r="K226" s="95">
        <v>240</v>
      </c>
      <c r="L226" s="170">
        <v>1.7</v>
      </c>
      <c r="M226" s="170">
        <v>1.8</v>
      </c>
      <c r="N226" s="170">
        <v>2.2000000000000002</v>
      </c>
    </row>
    <row r="227" spans="1:14" ht="27.75" customHeight="1" x14ac:dyDescent="0.2">
      <c r="A227" s="484" t="s">
        <v>57</v>
      </c>
      <c r="B227" s="484"/>
      <c r="C227" s="471">
        <v>900</v>
      </c>
      <c r="D227" s="471"/>
      <c r="E227" s="95" t="s">
        <v>17</v>
      </c>
      <c r="F227" s="95" t="s">
        <v>146</v>
      </c>
      <c r="G227" s="95" t="s">
        <v>145</v>
      </c>
      <c r="H227" s="95">
        <v>0</v>
      </c>
      <c r="I227" s="95" t="s">
        <v>147</v>
      </c>
      <c r="J227" s="95">
        <v>77180</v>
      </c>
      <c r="K227" s="95">
        <v>300</v>
      </c>
      <c r="L227" s="413">
        <f t="shared" ref="L227" si="18">L228+L229</f>
        <v>785</v>
      </c>
      <c r="M227" s="413">
        <f t="shared" ref="M227:N227" si="19">M228+M229</f>
        <v>785</v>
      </c>
      <c r="N227" s="383">
        <f t="shared" si="19"/>
        <v>902</v>
      </c>
    </row>
    <row r="228" spans="1:14" ht="24" customHeight="1" x14ac:dyDescent="0.2">
      <c r="A228" s="484" t="s">
        <v>73</v>
      </c>
      <c r="B228" s="484"/>
      <c r="C228" s="471">
        <v>900</v>
      </c>
      <c r="D228" s="471"/>
      <c r="E228" s="95" t="s">
        <v>17</v>
      </c>
      <c r="F228" s="95" t="s">
        <v>146</v>
      </c>
      <c r="G228" s="95" t="s">
        <v>145</v>
      </c>
      <c r="H228" s="95">
        <v>0</v>
      </c>
      <c r="I228" s="95" t="s">
        <v>147</v>
      </c>
      <c r="J228" s="95">
        <v>77180</v>
      </c>
      <c r="K228" s="95">
        <v>310</v>
      </c>
      <c r="L228" s="413">
        <v>685</v>
      </c>
      <c r="M228" s="413">
        <v>685</v>
      </c>
      <c r="N228" s="383">
        <v>802</v>
      </c>
    </row>
    <row r="229" spans="1:14" ht="25.5" customHeight="1" x14ac:dyDescent="0.2">
      <c r="A229" s="484" t="s">
        <v>75</v>
      </c>
      <c r="B229" s="484"/>
      <c r="C229" s="471">
        <v>900</v>
      </c>
      <c r="D229" s="471"/>
      <c r="E229" s="95" t="s">
        <v>17</v>
      </c>
      <c r="F229" s="95" t="s">
        <v>146</v>
      </c>
      <c r="G229" s="95" t="s">
        <v>145</v>
      </c>
      <c r="H229" s="95">
        <v>0</v>
      </c>
      <c r="I229" s="95" t="s">
        <v>147</v>
      </c>
      <c r="J229" s="95">
        <v>77180</v>
      </c>
      <c r="K229" s="95">
        <v>320</v>
      </c>
      <c r="L229" s="413">
        <v>100</v>
      </c>
      <c r="M229" s="413">
        <v>100</v>
      </c>
      <c r="N229" s="383">
        <v>100</v>
      </c>
    </row>
    <row r="230" spans="1:14" ht="39.75" customHeight="1" x14ac:dyDescent="0.2">
      <c r="A230" s="484" t="s">
        <v>414</v>
      </c>
      <c r="B230" s="484"/>
      <c r="C230" s="471">
        <v>900</v>
      </c>
      <c r="D230" s="471"/>
      <c r="E230" s="95" t="s">
        <v>17</v>
      </c>
      <c r="F230" s="95" t="s">
        <v>146</v>
      </c>
      <c r="G230" s="95" t="s">
        <v>146</v>
      </c>
      <c r="H230" s="95"/>
      <c r="I230" s="95"/>
      <c r="J230" s="99"/>
      <c r="K230" s="99"/>
      <c r="L230" s="170">
        <v>8599.5</v>
      </c>
      <c r="M230" s="170">
        <v>8599.5</v>
      </c>
      <c r="N230" s="170">
        <v>8599.6</v>
      </c>
    </row>
    <row r="231" spans="1:14" ht="28.5" customHeight="1" x14ac:dyDescent="0.2">
      <c r="A231" s="484" t="s">
        <v>490</v>
      </c>
      <c r="B231" s="484"/>
      <c r="C231" s="471">
        <v>900</v>
      </c>
      <c r="D231" s="471"/>
      <c r="E231" s="95" t="s">
        <v>17</v>
      </c>
      <c r="F231" s="95" t="s">
        <v>146</v>
      </c>
      <c r="G231" s="95" t="s">
        <v>146</v>
      </c>
      <c r="H231" s="95">
        <v>0</v>
      </c>
      <c r="I231" s="95" t="s">
        <v>145</v>
      </c>
      <c r="J231" s="99"/>
      <c r="K231" s="99"/>
      <c r="L231" s="170">
        <v>8599.5</v>
      </c>
      <c r="M231" s="170">
        <v>8599.5</v>
      </c>
      <c r="N231" s="170">
        <v>8599.6</v>
      </c>
    </row>
    <row r="232" spans="1:14" ht="91.5" customHeight="1" x14ac:dyDescent="0.2">
      <c r="A232" s="488" t="s">
        <v>46</v>
      </c>
      <c r="B232" s="488"/>
      <c r="C232" s="471">
        <v>900</v>
      </c>
      <c r="D232" s="471"/>
      <c r="E232" s="95" t="s">
        <v>17</v>
      </c>
      <c r="F232" s="95" t="s">
        <v>146</v>
      </c>
      <c r="G232" s="95" t="s">
        <v>146</v>
      </c>
      <c r="H232" s="95">
        <v>0</v>
      </c>
      <c r="I232" s="95" t="s">
        <v>145</v>
      </c>
      <c r="J232" s="226" t="s">
        <v>401</v>
      </c>
      <c r="K232" s="99"/>
      <c r="L232" s="170">
        <v>8599.5</v>
      </c>
      <c r="M232" s="170">
        <v>8599.5</v>
      </c>
      <c r="N232" s="170">
        <v>8599.6</v>
      </c>
    </row>
    <row r="233" spans="1:14" ht="39.75" customHeight="1" x14ac:dyDescent="0.2">
      <c r="A233" s="484" t="s">
        <v>62</v>
      </c>
      <c r="B233" s="484"/>
      <c r="C233" s="471">
        <v>900</v>
      </c>
      <c r="D233" s="471"/>
      <c r="E233" s="95" t="s">
        <v>17</v>
      </c>
      <c r="F233" s="95" t="s">
        <v>146</v>
      </c>
      <c r="G233" s="95" t="s">
        <v>146</v>
      </c>
      <c r="H233" s="95">
        <v>0</v>
      </c>
      <c r="I233" s="95" t="s">
        <v>145</v>
      </c>
      <c r="J233" s="226" t="s">
        <v>401</v>
      </c>
      <c r="K233" s="95">
        <v>400</v>
      </c>
      <c r="L233" s="170">
        <v>8599.5</v>
      </c>
      <c r="M233" s="170">
        <v>8599.5</v>
      </c>
      <c r="N233" s="170">
        <v>8599.6</v>
      </c>
    </row>
    <row r="234" spans="1:14" x14ac:dyDescent="0.2">
      <c r="A234" s="484" t="s">
        <v>63</v>
      </c>
      <c r="B234" s="484"/>
      <c r="C234" s="471">
        <v>900</v>
      </c>
      <c r="D234" s="471"/>
      <c r="E234" s="95" t="s">
        <v>17</v>
      </c>
      <c r="F234" s="95" t="s">
        <v>146</v>
      </c>
      <c r="G234" s="95" t="s">
        <v>146</v>
      </c>
      <c r="H234" s="95">
        <v>0</v>
      </c>
      <c r="I234" s="95" t="s">
        <v>145</v>
      </c>
      <c r="J234" s="226" t="s">
        <v>401</v>
      </c>
      <c r="K234" s="95">
        <v>410</v>
      </c>
      <c r="L234" s="170">
        <v>8599.5</v>
      </c>
      <c r="M234" s="170">
        <v>8599.5</v>
      </c>
      <c r="N234" s="170">
        <v>8599.6</v>
      </c>
    </row>
    <row r="235" spans="1:14" x14ac:dyDescent="0.2">
      <c r="A235" s="484" t="s">
        <v>78</v>
      </c>
      <c r="B235" s="484"/>
      <c r="C235" s="471">
        <v>900</v>
      </c>
      <c r="D235" s="471"/>
      <c r="E235" s="95" t="s">
        <v>18</v>
      </c>
      <c r="F235" s="95"/>
      <c r="G235" s="95"/>
      <c r="H235" s="99"/>
      <c r="I235" s="99"/>
      <c r="J235" s="99"/>
      <c r="K235" s="99"/>
      <c r="L235" s="170">
        <f>L236</f>
        <v>97</v>
      </c>
      <c r="M235" s="170">
        <f t="shared" ref="M235:N235" si="20">M236</f>
        <v>97</v>
      </c>
      <c r="N235" s="170">
        <f t="shared" si="20"/>
        <v>97</v>
      </c>
    </row>
    <row r="236" spans="1:14" x14ac:dyDescent="0.2">
      <c r="A236" s="484" t="s">
        <v>79</v>
      </c>
      <c r="B236" s="484"/>
      <c r="C236" s="471">
        <v>900</v>
      </c>
      <c r="D236" s="471"/>
      <c r="E236" s="95" t="s">
        <v>18</v>
      </c>
      <c r="F236" s="95" t="s">
        <v>144</v>
      </c>
      <c r="G236" s="95"/>
      <c r="H236" s="99"/>
      <c r="I236" s="99"/>
      <c r="J236" s="99"/>
      <c r="K236" s="99"/>
      <c r="L236" s="170">
        <f>L237+L246</f>
        <v>97</v>
      </c>
      <c r="M236" s="170">
        <f t="shared" ref="M236:N236" si="21">M237+M246</f>
        <v>97</v>
      </c>
      <c r="N236" s="170">
        <f t="shared" si="21"/>
        <v>97</v>
      </c>
    </row>
    <row r="237" spans="1:14" ht="42" customHeight="1" x14ac:dyDescent="0.2">
      <c r="A237" s="484" t="s">
        <v>583</v>
      </c>
      <c r="B237" s="484"/>
      <c r="C237" s="471">
        <v>900</v>
      </c>
      <c r="D237" s="471"/>
      <c r="E237" s="95" t="s">
        <v>18</v>
      </c>
      <c r="F237" s="95" t="s">
        <v>144</v>
      </c>
      <c r="G237" s="95" t="s">
        <v>152</v>
      </c>
      <c r="H237" s="95">
        <v>0</v>
      </c>
      <c r="I237" s="99"/>
      <c r="J237" s="99"/>
      <c r="K237" s="99"/>
      <c r="L237" s="170">
        <v>87</v>
      </c>
      <c r="M237" s="170">
        <v>87</v>
      </c>
      <c r="N237" s="170">
        <v>87</v>
      </c>
    </row>
    <row r="238" spans="1:14" ht="27.75" customHeight="1" x14ac:dyDescent="0.2">
      <c r="A238" s="484" t="s">
        <v>326</v>
      </c>
      <c r="B238" s="484"/>
      <c r="C238" s="471">
        <v>900</v>
      </c>
      <c r="D238" s="471"/>
      <c r="E238" s="95" t="s">
        <v>18</v>
      </c>
      <c r="F238" s="95" t="s">
        <v>144</v>
      </c>
      <c r="G238" s="95" t="s">
        <v>152</v>
      </c>
      <c r="H238" s="95">
        <v>0</v>
      </c>
      <c r="I238" s="95" t="s">
        <v>144</v>
      </c>
      <c r="J238" s="99"/>
      <c r="K238" s="99"/>
      <c r="L238" s="170">
        <v>55</v>
      </c>
      <c r="M238" s="170">
        <v>55</v>
      </c>
      <c r="N238" s="170">
        <v>55</v>
      </c>
    </row>
    <row r="239" spans="1:14" ht="27" customHeight="1" x14ac:dyDescent="0.2">
      <c r="A239" s="484" t="s">
        <v>80</v>
      </c>
      <c r="B239" s="484"/>
      <c r="C239" s="471">
        <v>900</v>
      </c>
      <c r="D239" s="471"/>
      <c r="E239" s="95" t="s">
        <v>18</v>
      </c>
      <c r="F239" s="95" t="s">
        <v>144</v>
      </c>
      <c r="G239" s="95" t="s">
        <v>152</v>
      </c>
      <c r="H239" s="95">
        <v>0</v>
      </c>
      <c r="I239" s="95" t="s">
        <v>144</v>
      </c>
      <c r="J239" s="95">
        <v>42040</v>
      </c>
      <c r="K239" s="99"/>
      <c r="L239" s="170">
        <v>55</v>
      </c>
      <c r="M239" s="170">
        <v>55</v>
      </c>
      <c r="N239" s="170">
        <v>55</v>
      </c>
    </row>
    <row r="240" spans="1:14" ht="29.25" customHeight="1" x14ac:dyDescent="0.2">
      <c r="A240" s="484" t="s">
        <v>36</v>
      </c>
      <c r="B240" s="484"/>
      <c r="C240" s="471">
        <v>900</v>
      </c>
      <c r="D240" s="471"/>
      <c r="E240" s="95" t="s">
        <v>18</v>
      </c>
      <c r="F240" s="95" t="s">
        <v>144</v>
      </c>
      <c r="G240" s="95" t="s">
        <v>152</v>
      </c>
      <c r="H240" s="95">
        <v>0</v>
      </c>
      <c r="I240" s="95" t="s">
        <v>144</v>
      </c>
      <c r="J240" s="95">
        <v>42040</v>
      </c>
      <c r="K240" s="95">
        <v>200</v>
      </c>
      <c r="L240" s="170">
        <v>55</v>
      </c>
      <c r="M240" s="170">
        <v>55</v>
      </c>
      <c r="N240" s="170">
        <v>55</v>
      </c>
    </row>
    <row r="241" spans="1:14" ht="38.25" customHeight="1" x14ac:dyDescent="0.2">
      <c r="A241" s="484" t="s">
        <v>37</v>
      </c>
      <c r="B241" s="484"/>
      <c r="C241" s="471">
        <v>900</v>
      </c>
      <c r="D241" s="471"/>
      <c r="E241" s="95" t="s">
        <v>18</v>
      </c>
      <c r="F241" s="95" t="s">
        <v>144</v>
      </c>
      <c r="G241" s="95" t="s">
        <v>152</v>
      </c>
      <c r="H241" s="95">
        <v>0</v>
      </c>
      <c r="I241" s="95" t="s">
        <v>144</v>
      </c>
      <c r="J241" s="95">
        <v>42040</v>
      </c>
      <c r="K241" s="95">
        <v>240</v>
      </c>
      <c r="L241" s="170">
        <v>55</v>
      </c>
      <c r="M241" s="170">
        <v>55</v>
      </c>
      <c r="N241" s="170">
        <v>55</v>
      </c>
    </row>
    <row r="242" spans="1:14" ht="26.25" customHeight="1" x14ac:dyDescent="0.2">
      <c r="A242" s="484" t="s">
        <v>141</v>
      </c>
      <c r="B242" s="484"/>
      <c r="C242" s="471">
        <v>900</v>
      </c>
      <c r="D242" s="471"/>
      <c r="E242" s="95" t="s">
        <v>18</v>
      </c>
      <c r="F242" s="95" t="s">
        <v>144</v>
      </c>
      <c r="G242" s="95" t="s">
        <v>152</v>
      </c>
      <c r="H242" s="95">
        <v>0</v>
      </c>
      <c r="I242" s="95" t="s">
        <v>145</v>
      </c>
      <c r="J242" s="95"/>
      <c r="K242" s="95"/>
      <c r="L242" s="170">
        <v>32</v>
      </c>
      <c r="M242" s="170">
        <v>32</v>
      </c>
      <c r="N242" s="170">
        <v>32</v>
      </c>
    </row>
    <row r="243" spans="1:14" ht="21.75" customHeight="1" x14ac:dyDescent="0.2">
      <c r="A243" s="484" t="s">
        <v>80</v>
      </c>
      <c r="B243" s="484"/>
      <c r="C243" s="471">
        <v>900</v>
      </c>
      <c r="D243" s="471"/>
      <c r="E243" s="95" t="s">
        <v>18</v>
      </c>
      <c r="F243" s="95" t="s">
        <v>144</v>
      </c>
      <c r="G243" s="95" t="s">
        <v>152</v>
      </c>
      <c r="H243" s="95">
        <v>0</v>
      </c>
      <c r="I243" s="95" t="s">
        <v>145</v>
      </c>
      <c r="J243" s="95">
        <v>42040</v>
      </c>
      <c r="K243" s="95"/>
      <c r="L243" s="170">
        <v>32</v>
      </c>
      <c r="M243" s="170">
        <v>32</v>
      </c>
      <c r="N243" s="170">
        <v>32</v>
      </c>
    </row>
    <row r="244" spans="1:14" ht="26.25" customHeight="1" x14ac:dyDescent="0.2">
      <c r="A244" s="484" t="s">
        <v>36</v>
      </c>
      <c r="B244" s="484"/>
      <c r="C244" s="471">
        <v>900</v>
      </c>
      <c r="D244" s="471"/>
      <c r="E244" s="95" t="s">
        <v>18</v>
      </c>
      <c r="F244" s="95" t="s">
        <v>144</v>
      </c>
      <c r="G244" s="95" t="s">
        <v>152</v>
      </c>
      <c r="H244" s="95">
        <v>0</v>
      </c>
      <c r="I244" s="95" t="s">
        <v>145</v>
      </c>
      <c r="J244" s="95">
        <v>42040</v>
      </c>
      <c r="K244" s="95" t="s">
        <v>175</v>
      </c>
      <c r="L244" s="170">
        <v>32</v>
      </c>
      <c r="M244" s="170">
        <v>32</v>
      </c>
      <c r="N244" s="170">
        <v>32</v>
      </c>
    </row>
    <row r="245" spans="1:14" ht="39.75" customHeight="1" x14ac:dyDescent="0.2">
      <c r="A245" s="484" t="s">
        <v>37</v>
      </c>
      <c r="B245" s="484"/>
      <c r="C245" s="471">
        <v>900</v>
      </c>
      <c r="D245" s="471"/>
      <c r="E245" s="95" t="s">
        <v>18</v>
      </c>
      <c r="F245" s="95" t="s">
        <v>144</v>
      </c>
      <c r="G245" s="95" t="s">
        <v>152</v>
      </c>
      <c r="H245" s="95">
        <v>0</v>
      </c>
      <c r="I245" s="95" t="s">
        <v>145</v>
      </c>
      <c r="J245" s="95">
        <v>42040</v>
      </c>
      <c r="K245" s="95">
        <v>240</v>
      </c>
      <c r="L245" s="170">
        <v>32</v>
      </c>
      <c r="M245" s="170">
        <v>32</v>
      </c>
      <c r="N245" s="170">
        <v>32</v>
      </c>
    </row>
    <row r="246" spans="1:14" ht="90.75" customHeight="1" x14ac:dyDescent="0.2">
      <c r="A246" s="488" t="s">
        <v>383</v>
      </c>
      <c r="B246" s="488"/>
      <c r="C246" s="471">
        <v>900</v>
      </c>
      <c r="D246" s="471"/>
      <c r="E246" s="95" t="s">
        <v>18</v>
      </c>
      <c r="F246" s="95" t="s">
        <v>144</v>
      </c>
      <c r="G246" s="95" t="s">
        <v>164</v>
      </c>
      <c r="H246" s="95"/>
      <c r="I246" s="95"/>
      <c r="J246" s="99"/>
      <c r="K246" s="99"/>
      <c r="L246" s="417">
        <v>10</v>
      </c>
      <c r="M246" s="417">
        <v>10</v>
      </c>
      <c r="N246" s="417">
        <v>10</v>
      </c>
    </row>
    <row r="247" spans="1:14" ht="67.5" customHeight="1" x14ac:dyDescent="0.2">
      <c r="A247" s="484" t="s">
        <v>81</v>
      </c>
      <c r="B247" s="484"/>
      <c r="C247" s="471">
        <v>900</v>
      </c>
      <c r="D247" s="471"/>
      <c r="E247" s="95" t="s">
        <v>18</v>
      </c>
      <c r="F247" s="95" t="s">
        <v>144</v>
      </c>
      <c r="G247" s="95" t="s">
        <v>164</v>
      </c>
      <c r="H247" s="95">
        <v>0</v>
      </c>
      <c r="I247" s="95" t="s">
        <v>146</v>
      </c>
      <c r="J247" s="95"/>
      <c r="K247" s="99"/>
      <c r="L247" s="417">
        <v>10</v>
      </c>
      <c r="M247" s="417">
        <v>10</v>
      </c>
      <c r="N247" s="417">
        <v>10</v>
      </c>
    </row>
    <row r="248" spans="1:14" ht="25.5" customHeight="1" x14ac:dyDescent="0.2">
      <c r="A248" s="484" t="s">
        <v>82</v>
      </c>
      <c r="B248" s="484"/>
      <c r="C248" s="471">
        <v>900</v>
      </c>
      <c r="D248" s="471"/>
      <c r="E248" s="95" t="s">
        <v>18</v>
      </c>
      <c r="F248" s="95" t="s">
        <v>144</v>
      </c>
      <c r="G248" s="95" t="s">
        <v>164</v>
      </c>
      <c r="H248" s="95">
        <v>0</v>
      </c>
      <c r="I248" s="95" t="s">
        <v>146</v>
      </c>
      <c r="J248" s="95">
        <v>42040</v>
      </c>
      <c r="K248" s="95"/>
      <c r="L248" s="417">
        <v>10</v>
      </c>
      <c r="M248" s="417">
        <v>10</v>
      </c>
      <c r="N248" s="417">
        <v>10</v>
      </c>
    </row>
    <row r="249" spans="1:14" ht="24.75" customHeight="1" x14ac:dyDescent="0.2">
      <c r="A249" s="484" t="s">
        <v>36</v>
      </c>
      <c r="B249" s="484"/>
      <c r="C249" s="471">
        <v>900</v>
      </c>
      <c r="D249" s="471"/>
      <c r="E249" s="95" t="s">
        <v>18</v>
      </c>
      <c r="F249" s="95" t="s">
        <v>144</v>
      </c>
      <c r="G249" s="95" t="s">
        <v>164</v>
      </c>
      <c r="H249" s="95">
        <v>0</v>
      </c>
      <c r="I249" s="95" t="s">
        <v>146</v>
      </c>
      <c r="J249" s="95">
        <v>42040</v>
      </c>
      <c r="K249" s="95" t="s">
        <v>175</v>
      </c>
      <c r="L249" s="417">
        <v>10</v>
      </c>
      <c r="M249" s="417">
        <v>10</v>
      </c>
      <c r="N249" s="417">
        <v>10</v>
      </c>
    </row>
    <row r="250" spans="1:14" ht="38.25" customHeight="1" x14ac:dyDescent="0.2">
      <c r="A250" s="484" t="s">
        <v>37</v>
      </c>
      <c r="B250" s="484"/>
      <c r="C250" s="471">
        <v>900</v>
      </c>
      <c r="D250" s="471"/>
      <c r="E250" s="95" t="s">
        <v>18</v>
      </c>
      <c r="F250" s="95" t="s">
        <v>144</v>
      </c>
      <c r="G250" s="95" t="s">
        <v>164</v>
      </c>
      <c r="H250" s="95">
        <v>0</v>
      </c>
      <c r="I250" s="95" t="s">
        <v>146</v>
      </c>
      <c r="J250" s="95">
        <v>42040</v>
      </c>
      <c r="K250" s="95">
        <v>240</v>
      </c>
      <c r="L250" s="417">
        <v>10</v>
      </c>
      <c r="M250" s="417">
        <v>10</v>
      </c>
      <c r="N250" s="417">
        <v>10</v>
      </c>
    </row>
    <row r="251" spans="1:14" ht="15.75" customHeight="1" x14ac:dyDescent="0.2">
      <c r="A251" s="484" t="s">
        <v>83</v>
      </c>
      <c r="B251" s="484"/>
      <c r="C251" s="471">
        <v>900</v>
      </c>
      <c r="D251" s="471"/>
      <c r="E251" s="95" t="s">
        <v>20</v>
      </c>
      <c r="F251" s="95" t="s">
        <v>149</v>
      </c>
      <c r="G251" s="95"/>
      <c r="H251" s="99"/>
      <c r="I251" s="99"/>
      <c r="J251" s="99"/>
      <c r="K251" s="99"/>
      <c r="L251" s="170">
        <v>1900</v>
      </c>
      <c r="M251" s="170">
        <v>1432.7</v>
      </c>
      <c r="N251" s="170">
        <v>1180.3</v>
      </c>
    </row>
    <row r="252" spans="1:14" ht="15.75" customHeight="1" x14ac:dyDescent="0.2">
      <c r="A252" s="484" t="s">
        <v>84</v>
      </c>
      <c r="B252" s="484"/>
      <c r="C252" s="471">
        <v>900</v>
      </c>
      <c r="D252" s="471"/>
      <c r="E252" s="95" t="s">
        <v>20</v>
      </c>
      <c r="F252" s="95" t="s">
        <v>145</v>
      </c>
      <c r="G252" s="95"/>
      <c r="H252" s="99"/>
      <c r="I252" s="99"/>
      <c r="J252" s="99"/>
      <c r="K252" s="99"/>
      <c r="L252" s="170">
        <v>1900</v>
      </c>
      <c r="M252" s="170">
        <v>1432.7</v>
      </c>
      <c r="N252" s="170">
        <v>1180.3</v>
      </c>
    </row>
    <row r="253" spans="1:14" ht="27" customHeight="1" x14ac:dyDescent="0.2">
      <c r="A253" s="484" t="s">
        <v>317</v>
      </c>
      <c r="B253" s="484"/>
      <c r="C253" s="471">
        <v>900</v>
      </c>
      <c r="D253" s="471"/>
      <c r="E253" s="95" t="s">
        <v>20</v>
      </c>
      <c r="F253" s="95" t="s">
        <v>145</v>
      </c>
      <c r="G253" s="95" t="s">
        <v>150</v>
      </c>
      <c r="H253" s="99"/>
      <c r="I253" s="99"/>
      <c r="J253" s="99"/>
      <c r="K253" s="99"/>
      <c r="L253" s="170">
        <v>1900</v>
      </c>
      <c r="M253" s="170">
        <v>1432.7</v>
      </c>
      <c r="N253" s="170">
        <v>1180.3</v>
      </c>
    </row>
    <row r="254" spans="1:14" ht="39" customHeight="1" x14ac:dyDescent="0.2">
      <c r="A254" s="484" t="s">
        <v>318</v>
      </c>
      <c r="B254" s="484"/>
      <c r="C254" s="471">
        <v>900</v>
      </c>
      <c r="D254" s="471"/>
      <c r="E254" s="95" t="s">
        <v>20</v>
      </c>
      <c r="F254" s="95" t="s">
        <v>145</v>
      </c>
      <c r="G254" s="95" t="s">
        <v>150</v>
      </c>
      <c r="H254" s="95">
        <v>1</v>
      </c>
      <c r="I254" s="95" t="s">
        <v>149</v>
      </c>
      <c r="J254" s="99"/>
      <c r="K254" s="99"/>
      <c r="L254" s="170">
        <v>1900</v>
      </c>
      <c r="M254" s="170">
        <v>1432.7</v>
      </c>
      <c r="N254" s="170">
        <v>1180.3</v>
      </c>
    </row>
    <row r="255" spans="1:14" ht="25.5" customHeight="1" x14ac:dyDescent="0.2">
      <c r="A255" s="484" t="s">
        <v>85</v>
      </c>
      <c r="B255" s="484"/>
      <c r="C255" s="471">
        <v>900</v>
      </c>
      <c r="D255" s="471"/>
      <c r="E255" s="95" t="s">
        <v>20</v>
      </c>
      <c r="F255" s="95" t="s">
        <v>145</v>
      </c>
      <c r="G255" s="95" t="s">
        <v>150</v>
      </c>
      <c r="H255" s="95">
        <v>1</v>
      </c>
      <c r="I255" s="95" t="s">
        <v>149</v>
      </c>
      <c r="J255" s="95">
        <v>91010</v>
      </c>
      <c r="K255" s="99"/>
      <c r="L255" s="170">
        <v>1900</v>
      </c>
      <c r="M255" s="170">
        <v>1432.7</v>
      </c>
      <c r="N255" s="170">
        <v>1180.3</v>
      </c>
    </row>
    <row r="256" spans="1:14" ht="39.75" customHeight="1" x14ac:dyDescent="0.2">
      <c r="A256" s="484" t="s">
        <v>50</v>
      </c>
      <c r="B256" s="484"/>
      <c r="C256" s="471">
        <v>900</v>
      </c>
      <c r="D256" s="471"/>
      <c r="E256" s="95" t="s">
        <v>20</v>
      </c>
      <c r="F256" s="95" t="s">
        <v>145</v>
      </c>
      <c r="G256" s="95" t="s">
        <v>150</v>
      </c>
      <c r="H256" s="95">
        <v>1</v>
      </c>
      <c r="I256" s="95" t="s">
        <v>149</v>
      </c>
      <c r="J256" s="95">
        <v>91010</v>
      </c>
      <c r="K256" s="95" t="s">
        <v>166</v>
      </c>
      <c r="L256" s="170">
        <v>1900</v>
      </c>
      <c r="M256" s="170">
        <v>1432.7</v>
      </c>
      <c r="N256" s="170">
        <v>1180.3</v>
      </c>
    </row>
    <row r="257" spans="1:14" ht="62.25" customHeight="1" x14ac:dyDescent="0.2">
      <c r="A257" s="484" t="s">
        <v>86</v>
      </c>
      <c r="B257" s="484"/>
      <c r="C257" s="471">
        <v>900</v>
      </c>
      <c r="D257" s="471"/>
      <c r="E257" s="95" t="s">
        <v>20</v>
      </c>
      <c r="F257" s="95" t="s">
        <v>145</v>
      </c>
      <c r="G257" s="95" t="s">
        <v>150</v>
      </c>
      <c r="H257" s="95">
        <v>1</v>
      </c>
      <c r="I257" s="95" t="s">
        <v>149</v>
      </c>
      <c r="J257" s="95">
        <v>91010</v>
      </c>
      <c r="K257" s="95" t="s">
        <v>165</v>
      </c>
      <c r="L257" s="170">
        <v>1900</v>
      </c>
      <c r="M257" s="170">
        <v>1432.7</v>
      </c>
      <c r="N257" s="170">
        <v>1180.3</v>
      </c>
    </row>
    <row r="258" spans="1:14" ht="38.25" customHeight="1" x14ac:dyDescent="0.2">
      <c r="A258" s="494" t="s">
        <v>327</v>
      </c>
      <c r="B258" s="494"/>
      <c r="C258" s="479">
        <v>901</v>
      </c>
      <c r="D258" s="479"/>
      <c r="E258" s="96"/>
      <c r="F258" s="89"/>
      <c r="G258" s="89"/>
      <c r="H258" s="89"/>
      <c r="I258" s="89"/>
      <c r="J258" s="89"/>
      <c r="K258" s="89"/>
      <c r="L258" s="384">
        <f>L259+L298+L309+L322+L330+L344</f>
        <v>28699.8</v>
      </c>
      <c r="M258" s="384">
        <f>M259+M298+M309+M322+M330+M344</f>
        <v>21990.800000000003</v>
      </c>
      <c r="N258" s="384">
        <f>N259+N298+N309+N322+N330+N344</f>
        <v>25715.4</v>
      </c>
    </row>
    <row r="259" spans="1:14" ht="15.75" customHeight="1" x14ac:dyDescent="0.2">
      <c r="A259" s="484" t="s">
        <v>29</v>
      </c>
      <c r="B259" s="484"/>
      <c r="C259" s="471">
        <v>901</v>
      </c>
      <c r="D259" s="471"/>
      <c r="E259" s="95" t="s">
        <v>144</v>
      </c>
      <c r="F259" s="92"/>
      <c r="G259" s="92"/>
      <c r="H259" s="92"/>
      <c r="I259" s="92"/>
      <c r="J259" s="92"/>
      <c r="K259" s="92"/>
      <c r="L259" s="170">
        <f>L260+L274+L280</f>
        <v>20649</v>
      </c>
      <c r="M259" s="170">
        <f>M260+M274+M280</f>
        <v>10148.4</v>
      </c>
      <c r="N259" s="170">
        <f>N260+N274+N280</f>
        <v>10148.4</v>
      </c>
    </row>
    <row r="260" spans="1:14" ht="39" customHeight="1" x14ac:dyDescent="0.2">
      <c r="A260" s="484" t="s">
        <v>87</v>
      </c>
      <c r="B260" s="484"/>
      <c r="C260" s="471">
        <v>901</v>
      </c>
      <c r="D260" s="471"/>
      <c r="E260" s="95" t="s">
        <v>144</v>
      </c>
      <c r="F260" s="95" t="s">
        <v>152</v>
      </c>
      <c r="G260" s="95"/>
      <c r="H260" s="92"/>
      <c r="I260" s="92"/>
      <c r="J260" s="92"/>
      <c r="K260" s="92"/>
      <c r="L260" s="170">
        <f>L261</f>
        <v>9441.7000000000007</v>
      </c>
      <c r="M260" s="170">
        <f>M261</f>
        <v>7441.7</v>
      </c>
      <c r="N260" s="170">
        <f>N261</f>
        <v>7441.7</v>
      </c>
    </row>
    <row r="261" spans="1:14" ht="55.5" customHeight="1" x14ac:dyDescent="0.2">
      <c r="A261" s="484" t="s">
        <v>409</v>
      </c>
      <c r="B261" s="484"/>
      <c r="C261" s="471">
        <v>901</v>
      </c>
      <c r="D261" s="471"/>
      <c r="E261" s="95" t="s">
        <v>144</v>
      </c>
      <c r="F261" s="95" t="s">
        <v>152</v>
      </c>
      <c r="G261" s="95" t="s">
        <v>153</v>
      </c>
      <c r="H261" s="92"/>
      <c r="I261" s="92"/>
      <c r="J261" s="94"/>
      <c r="K261" s="92"/>
      <c r="L261" s="170">
        <f t="shared" ref="L261:N261" si="22">L262</f>
        <v>9441.7000000000007</v>
      </c>
      <c r="M261" s="170">
        <f t="shared" si="22"/>
        <v>7441.7</v>
      </c>
      <c r="N261" s="170">
        <f t="shared" si="22"/>
        <v>7441.7</v>
      </c>
    </row>
    <row r="262" spans="1:14" ht="26.25" customHeight="1" x14ac:dyDescent="0.2">
      <c r="A262" s="484" t="s">
        <v>88</v>
      </c>
      <c r="B262" s="484"/>
      <c r="C262" s="471">
        <v>901</v>
      </c>
      <c r="D262" s="471"/>
      <c r="E262" s="95" t="s">
        <v>144</v>
      </c>
      <c r="F262" s="95" t="s">
        <v>152</v>
      </c>
      <c r="G262" s="95" t="s">
        <v>153</v>
      </c>
      <c r="H262" s="92">
        <v>1</v>
      </c>
      <c r="I262" s="92"/>
      <c r="J262" s="94"/>
      <c r="K262" s="92"/>
      <c r="L262" s="170">
        <f t="shared" ref="L262:N262" si="23">L263</f>
        <v>9441.7000000000007</v>
      </c>
      <c r="M262" s="170">
        <f t="shared" si="23"/>
        <v>7441.7</v>
      </c>
      <c r="N262" s="170">
        <f t="shared" si="23"/>
        <v>7441.7</v>
      </c>
    </row>
    <row r="263" spans="1:14" ht="64.5" customHeight="1" x14ac:dyDescent="0.2">
      <c r="A263" s="484" t="s">
        <v>89</v>
      </c>
      <c r="B263" s="484"/>
      <c r="C263" s="471">
        <v>901</v>
      </c>
      <c r="D263" s="471"/>
      <c r="E263" s="95" t="s">
        <v>144</v>
      </c>
      <c r="F263" s="95" t="s">
        <v>152</v>
      </c>
      <c r="G263" s="95" t="s">
        <v>153</v>
      </c>
      <c r="H263" s="92">
        <v>1</v>
      </c>
      <c r="I263" s="95" t="s">
        <v>144</v>
      </c>
      <c r="J263" s="92"/>
      <c r="K263" s="92"/>
      <c r="L263" s="170">
        <f t="shared" ref="L263:M263" si="24">L264+L267</f>
        <v>9441.7000000000007</v>
      </c>
      <c r="M263" s="170">
        <f t="shared" si="24"/>
        <v>7441.7</v>
      </c>
      <c r="N263" s="170">
        <f t="shared" ref="N263" si="25">N264+N267</f>
        <v>7441.7</v>
      </c>
    </row>
    <row r="264" spans="1:14" ht="15" customHeight="1" x14ac:dyDescent="0.2">
      <c r="A264" s="491" t="s">
        <v>90</v>
      </c>
      <c r="B264" s="492"/>
      <c r="C264" s="471">
        <v>901</v>
      </c>
      <c r="D264" s="471"/>
      <c r="E264" s="95" t="s">
        <v>144</v>
      </c>
      <c r="F264" s="95" t="s">
        <v>152</v>
      </c>
      <c r="G264" s="95" t="s">
        <v>153</v>
      </c>
      <c r="H264" s="92">
        <v>1</v>
      </c>
      <c r="I264" s="92" t="s">
        <v>144</v>
      </c>
      <c r="J264" s="92">
        <v>41110</v>
      </c>
      <c r="K264" s="92"/>
      <c r="L264" s="170">
        <v>8434.7000000000007</v>
      </c>
      <c r="M264" s="170">
        <v>6434.7</v>
      </c>
      <c r="N264" s="170">
        <v>6434.7</v>
      </c>
    </row>
    <row r="265" spans="1:14" ht="77.25" customHeight="1" x14ac:dyDescent="0.2">
      <c r="A265" s="484" t="s">
        <v>33</v>
      </c>
      <c r="B265" s="484"/>
      <c r="C265" s="471">
        <v>901</v>
      </c>
      <c r="D265" s="471"/>
      <c r="E265" s="95" t="s">
        <v>144</v>
      </c>
      <c r="F265" s="95" t="s">
        <v>152</v>
      </c>
      <c r="G265" s="95" t="s">
        <v>153</v>
      </c>
      <c r="H265" s="92">
        <v>1</v>
      </c>
      <c r="I265" s="95" t="s">
        <v>144</v>
      </c>
      <c r="J265" s="94">
        <v>41110</v>
      </c>
      <c r="K265" s="92">
        <v>100</v>
      </c>
      <c r="L265" s="170">
        <v>8434.7000000000007</v>
      </c>
      <c r="M265" s="170">
        <v>6434.7</v>
      </c>
      <c r="N265" s="170">
        <v>6434.7</v>
      </c>
    </row>
    <row r="266" spans="1:14" ht="26.25" customHeight="1" x14ac:dyDescent="0.2">
      <c r="A266" s="484" t="s">
        <v>34</v>
      </c>
      <c r="B266" s="484"/>
      <c r="C266" s="471">
        <v>901</v>
      </c>
      <c r="D266" s="471"/>
      <c r="E266" s="95" t="s">
        <v>144</v>
      </c>
      <c r="F266" s="95" t="s">
        <v>152</v>
      </c>
      <c r="G266" s="95" t="s">
        <v>153</v>
      </c>
      <c r="H266" s="92">
        <v>1</v>
      </c>
      <c r="I266" s="95" t="s">
        <v>144</v>
      </c>
      <c r="J266" s="94">
        <v>41110</v>
      </c>
      <c r="K266" s="92">
        <v>120</v>
      </c>
      <c r="L266" s="170">
        <v>8434.7000000000007</v>
      </c>
      <c r="M266" s="170">
        <v>6434.7</v>
      </c>
      <c r="N266" s="170">
        <v>6434.7</v>
      </c>
    </row>
    <row r="267" spans="1:14" ht="27.75" customHeight="1" x14ac:dyDescent="0.2">
      <c r="A267" s="484" t="s">
        <v>482</v>
      </c>
      <c r="B267" s="484"/>
      <c r="C267" s="471">
        <v>901</v>
      </c>
      <c r="D267" s="471"/>
      <c r="E267" s="95" t="s">
        <v>144</v>
      </c>
      <c r="F267" s="95" t="s">
        <v>152</v>
      </c>
      <c r="G267" s="95" t="s">
        <v>153</v>
      </c>
      <c r="H267" s="92">
        <v>1</v>
      </c>
      <c r="I267" s="92" t="s">
        <v>144</v>
      </c>
      <c r="J267" s="94">
        <v>41120</v>
      </c>
      <c r="K267" s="92"/>
      <c r="L267" s="170">
        <f t="shared" ref="L267:M267" si="26">L270+L268</f>
        <v>1007</v>
      </c>
      <c r="M267" s="170">
        <f t="shared" si="26"/>
        <v>1007</v>
      </c>
      <c r="N267" s="170">
        <f t="shared" ref="N267" si="27">N270+N268</f>
        <v>1007</v>
      </c>
    </row>
    <row r="268" spans="1:14" ht="75.75" customHeight="1" x14ac:dyDescent="0.2">
      <c r="A268" s="484" t="s">
        <v>33</v>
      </c>
      <c r="B268" s="484"/>
      <c r="C268" s="471">
        <v>901</v>
      </c>
      <c r="D268" s="471"/>
      <c r="E268" s="95" t="s">
        <v>144</v>
      </c>
      <c r="F268" s="95" t="s">
        <v>152</v>
      </c>
      <c r="G268" s="95" t="s">
        <v>153</v>
      </c>
      <c r="H268" s="92">
        <v>1</v>
      </c>
      <c r="I268" s="95" t="s">
        <v>144</v>
      </c>
      <c r="J268" s="94">
        <v>41120</v>
      </c>
      <c r="K268" s="92">
        <v>100</v>
      </c>
      <c r="L268" s="170">
        <v>7</v>
      </c>
      <c r="M268" s="170">
        <v>7</v>
      </c>
      <c r="N268" s="170">
        <v>7</v>
      </c>
    </row>
    <row r="269" spans="1:14" ht="26.25" customHeight="1" x14ac:dyDescent="0.2">
      <c r="A269" s="484" t="s">
        <v>34</v>
      </c>
      <c r="B269" s="484"/>
      <c r="C269" s="471">
        <v>901</v>
      </c>
      <c r="D269" s="471"/>
      <c r="E269" s="95" t="s">
        <v>144</v>
      </c>
      <c r="F269" s="95" t="s">
        <v>152</v>
      </c>
      <c r="G269" s="95" t="s">
        <v>153</v>
      </c>
      <c r="H269" s="92">
        <v>1</v>
      </c>
      <c r="I269" s="95" t="s">
        <v>144</v>
      </c>
      <c r="J269" s="94">
        <v>41120</v>
      </c>
      <c r="K269" s="92">
        <v>120</v>
      </c>
      <c r="L269" s="170">
        <v>7</v>
      </c>
      <c r="M269" s="170">
        <v>7</v>
      </c>
      <c r="N269" s="170">
        <v>7</v>
      </c>
    </row>
    <row r="270" spans="1:14" ht="26.25" customHeight="1" x14ac:dyDescent="0.2">
      <c r="A270" s="484" t="s">
        <v>36</v>
      </c>
      <c r="B270" s="484"/>
      <c r="C270" s="471">
        <v>901</v>
      </c>
      <c r="D270" s="471"/>
      <c r="E270" s="95" t="s">
        <v>144</v>
      </c>
      <c r="F270" s="95" t="s">
        <v>152</v>
      </c>
      <c r="G270" s="95" t="s">
        <v>153</v>
      </c>
      <c r="H270" s="92">
        <v>1</v>
      </c>
      <c r="I270" s="95" t="s">
        <v>144</v>
      </c>
      <c r="J270" s="94">
        <v>41120</v>
      </c>
      <c r="K270" s="92">
        <v>200</v>
      </c>
      <c r="L270" s="413">
        <v>1000</v>
      </c>
      <c r="M270" s="413">
        <v>1000</v>
      </c>
      <c r="N270" s="383">
        <v>1000</v>
      </c>
    </row>
    <row r="271" spans="1:14" ht="37.5" customHeight="1" x14ac:dyDescent="0.2">
      <c r="A271" s="484" t="s">
        <v>37</v>
      </c>
      <c r="B271" s="484"/>
      <c r="C271" s="471">
        <v>901</v>
      </c>
      <c r="D271" s="471"/>
      <c r="E271" s="95" t="s">
        <v>144</v>
      </c>
      <c r="F271" s="95" t="s">
        <v>152</v>
      </c>
      <c r="G271" s="95" t="s">
        <v>153</v>
      </c>
      <c r="H271" s="92">
        <v>1</v>
      </c>
      <c r="I271" s="95" t="s">
        <v>144</v>
      </c>
      <c r="J271" s="94">
        <v>41120</v>
      </c>
      <c r="K271" s="92">
        <v>240</v>
      </c>
      <c r="L271" s="413">
        <v>1000</v>
      </c>
      <c r="M271" s="413">
        <v>1000</v>
      </c>
      <c r="N271" s="383">
        <v>1000</v>
      </c>
    </row>
    <row r="272" spans="1:14" ht="37.5" customHeight="1" x14ac:dyDescent="0.2">
      <c r="A272" s="132"/>
      <c r="B272" s="135" t="s">
        <v>38</v>
      </c>
      <c r="C272" s="471">
        <v>901</v>
      </c>
      <c r="D272" s="471"/>
      <c r="E272" s="130" t="s">
        <v>144</v>
      </c>
      <c r="F272" s="130" t="s">
        <v>152</v>
      </c>
      <c r="G272" s="130" t="s">
        <v>153</v>
      </c>
      <c r="H272" s="131">
        <v>1</v>
      </c>
      <c r="I272" s="130" t="s">
        <v>144</v>
      </c>
      <c r="J272" s="133">
        <v>41120</v>
      </c>
      <c r="K272" s="131">
        <v>800</v>
      </c>
      <c r="L272" s="170"/>
      <c r="M272" s="170"/>
      <c r="N272" s="170"/>
    </row>
    <row r="273" spans="1:14" ht="37.5" customHeight="1" x14ac:dyDescent="0.2">
      <c r="A273" s="132"/>
      <c r="B273" s="135" t="s">
        <v>39</v>
      </c>
      <c r="C273" s="471">
        <v>901</v>
      </c>
      <c r="D273" s="471"/>
      <c r="E273" s="130" t="s">
        <v>144</v>
      </c>
      <c r="F273" s="130" t="s">
        <v>152</v>
      </c>
      <c r="G273" s="130" t="s">
        <v>153</v>
      </c>
      <c r="H273" s="131">
        <v>1</v>
      </c>
      <c r="I273" s="130" t="s">
        <v>144</v>
      </c>
      <c r="J273" s="133">
        <v>41120</v>
      </c>
      <c r="K273" s="131">
        <v>850</v>
      </c>
      <c r="L273" s="170"/>
      <c r="M273" s="170"/>
      <c r="N273" s="170"/>
    </row>
    <row r="274" spans="1:14" x14ac:dyDescent="0.2">
      <c r="A274" s="484" t="s">
        <v>91</v>
      </c>
      <c r="B274" s="484"/>
      <c r="C274" s="95">
        <v>901</v>
      </c>
      <c r="D274" s="95"/>
      <c r="E274" s="95" t="s">
        <v>144</v>
      </c>
      <c r="F274" s="95" t="s">
        <v>18</v>
      </c>
      <c r="G274" s="95"/>
      <c r="H274" s="92"/>
      <c r="I274" s="92"/>
      <c r="J274" s="92"/>
      <c r="K274" s="92"/>
      <c r="L274" s="170">
        <v>100</v>
      </c>
      <c r="M274" s="170">
        <v>100</v>
      </c>
      <c r="N274" s="170">
        <v>100</v>
      </c>
    </row>
    <row r="275" spans="1:14" ht="31.5" customHeight="1" x14ac:dyDescent="0.2">
      <c r="A275" s="484" t="s">
        <v>317</v>
      </c>
      <c r="B275" s="484"/>
      <c r="C275" s="471">
        <v>901</v>
      </c>
      <c r="D275" s="471"/>
      <c r="E275" s="95" t="s">
        <v>144</v>
      </c>
      <c r="F275" s="95" t="s">
        <v>18</v>
      </c>
      <c r="G275" s="95" t="s">
        <v>150</v>
      </c>
      <c r="H275" s="92"/>
      <c r="I275" s="92"/>
      <c r="J275" s="94"/>
      <c r="K275" s="92"/>
      <c r="L275" s="170">
        <v>100</v>
      </c>
      <c r="M275" s="170">
        <v>100</v>
      </c>
      <c r="N275" s="170">
        <v>100</v>
      </c>
    </row>
    <row r="276" spans="1:14" ht="39" customHeight="1" x14ac:dyDescent="0.2">
      <c r="A276" s="484" t="s">
        <v>318</v>
      </c>
      <c r="B276" s="484"/>
      <c r="C276" s="471">
        <v>901</v>
      </c>
      <c r="D276" s="471"/>
      <c r="E276" s="95" t="s">
        <v>144</v>
      </c>
      <c r="F276" s="95" t="s">
        <v>18</v>
      </c>
      <c r="G276" s="95" t="s">
        <v>150</v>
      </c>
      <c r="H276" s="92">
        <v>1</v>
      </c>
      <c r="I276" s="95" t="s">
        <v>149</v>
      </c>
      <c r="J276" s="94"/>
      <c r="K276" s="92"/>
      <c r="L276" s="170">
        <v>100</v>
      </c>
      <c r="M276" s="170">
        <v>100</v>
      </c>
      <c r="N276" s="170">
        <v>100</v>
      </c>
    </row>
    <row r="277" spans="1:14" ht="42" customHeight="1" x14ac:dyDescent="0.2">
      <c r="A277" s="484" t="s">
        <v>328</v>
      </c>
      <c r="B277" s="484"/>
      <c r="C277" s="471">
        <v>901</v>
      </c>
      <c r="D277" s="471"/>
      <c r="E277" s="95" t="s">
        <v>144</v>
      </c>
      <c r="F277" s="95" t="s">
        <v>18</v>
      </c>
      <c r="G277" s="95" t="s">
        <v>150</v>
      </c>
      <c r="H277" s="92">
        <v>1</v>
      </c>
      <c r="I277" s="95" t="s">
        <v>149</v>
      </c>
      <c r="J277" s="92">
        <v>41180</v>
      </c>
      <c r="K277" s="92"/>
      <c r="L277" s="170">
        <v>100</v>
      </c>
      <c r="M277" s="170">
        <v>100</v>
      </c>
      <c r="N277" s="170">
        <v>100</v>
      </c>
    </row>
    <row r="278" spans="1:14" x14ac:dyDescent="0.2">
      <c r="A278" s="484" t="s">
        <v>38</v>
      </c>
      <c r="B278" s="484"/>
      <c r="C278" s="471">
        <v>901</v>
      </c>
      <c r="D278" s="471"/>
      <c r="E278" s="95" t="s">
        <v>144</v>
      </c>
      <c r="F278" s="95" t="s">
        <v>18</v>
      </c>
      <c r="G278" s="95" t="s">
        <v>150</v>
      </c>
      <c r="H278" s="92">
        <v>1</v>
      </c>
      <c r="I278" s="95" t="s">
        <v>149</v>
      </c>
      <c r="J278" s="94">
        <v>41180</v>
      </c>
      <c r="K278" s="92">
        <v>800</v>
      </c>
      <c r="L278" s="170">
        <v>100</v>
      </c>
      <c r="M278" s="170">
        <v>100</v>
      </c>
      <c r="N278" s="170">
        <v>100</v>
      </c>
    </row>
    <row r="279" spans="1:14" x14ac:dyDescent="0.2">
      <c r="A279" s="484" t="s">
        <v>92</v>
      </c>
      <c r="B279" s="484"/>
      <c r="C279" s="471">
        <v>901</v>
      </c>
      <c r="D279" s="471"/>
      <c r="E279" s="95" t="s">
        <v>144</v>
      </c>
      <c r="F279" s="95" t="s">
        <v>18</v>
      </c>
      <c r="G279" s="95" t="s">
        <v>150</v>
      </c>
      <c r="H279" s="92">
        <v>1</v>
      </c>
      <c r="I279" s="95" t="s">
        <v>149</v>
      </c>
      <c r="J279" s="94">
        <v>41180</v>
      </c>
      <c r="K279" s="92">
        <v>870</v>
      </c>
      <c r="L279" s="170">
        <v>100</v>
      </c>
      <c r="M279" s="170">
        <v>100</v>
      </c>
      <c r="N279" s="170">
        <v>100</v>
      </c>
    </row>
    <row r="280" spans="1:14" x14ac:dyDescent="0.2">
      <c r="A280" s="484" t="s">
        <v>48</v>
      </c>
      <c r="B280" s="484"/>
      <c r="C280" s="471">
        <v>901</v>
      </c>
      <c r="D280" s="471"/>
      <c r="E280" s="95" t="s">
        <v>144</v>
      </c>
      <c r="F280" s="95">
        <v>13</v>
      </c>
      <c r="G280" s="99"/>
      <c r="H280" s="99"/>
      <c r="I280" s="99"/>
      <c r="J280" s="99"/>
      <c r="K280" s="99"/>
      <c r="L280" s="170">
        <f t="shared" ref="L280:N280" si="28">L282</f>
        <v>11107.3</v>
      </c>
      <c r="M280" s="170">
        <f t="shared" si="28"/>
        <v>2606.6999999999998</v>
      </c>
      <c r="N280" s="170">
        <f t="shared" si="28"/>
        <v>2606.6999999999998</v>
      </c>
    </row>
    <row r="281" spans="1:14" ht="26.25" customHeight="1" x14ac:dyDescent="0.2">
      <c r="A281" s="484" t="s">
        <v>317</v>
      </c>
      <c r="B281" s="484"/>
      <c r="C281" s="471">
        <v>901</v>
      </c>
      <c r="D281" s="471"/>
      <c r="E281" s="95" t="s">
        <v>144</v>
      </c>
      <c r="F281" s="95" t="s">
        <v>154</v>
      </c>
      <c r="G281" s="95" t="s">
        <v>150</v>
      </c>
      <c r="H281" s="99"/>
      <c r="I281" s="99"/>
      <c r="J281" s="99"/>
      <c r="K281" s="99"/>
      <c r="L281" s="170">
        <f t="shared" ref="L281:N281" si="29">L282</f>
        <v>11107.3</v>
      </c>
      <c r="M281" s="170">
        <f t="shared" si="29"/>
        <v>2606.6999999999998</v>
      </c>
      <c r="N281" s="170">
        <f t="shared" si="29"/>
        <v>2606.6999999999998</v>
      </c>
    </row>
    <row r="282" spans="1:14" ht="38.25" customHeight="1" x14ac:dyDescent="0.2">
      <c r="A282" s="484" t="s">
        <v>318</v>
      </c>
      <c r="B282" s="484"/>
      <c r="C282" s="471">
        <v>901</v>
      </c>
      <c r="D282" s="471"/>
      <c r="E282" s="95" t="s">
        <v>144</v>
      </c>
      <c r="F282" s="95" t="s">
        <v>154</v>
      </c>
      <c r="G282" s="95" t="s">
        <v>150</v>
      </c>
      <c r="H282" s="92">
        <v>1</v>
      </c>
      <c r="I282" s="99"/>
      <c r="J282" s="99"/>
      <c r="K282" s="99"/>
      <c r="L282" s="170">
        <f>L283+L286+L291</f>
        <v>11107.3</v>
      </c>
      <c r="M282" s="170">
        <f t="shared" ref="M282:N282" si="30">M283+M286+M291</f>
        <v>2606.6999999999998</v>
      </c>
      <c r="N282" s="170">
        <f t="shared" si="30"/>
        <v>2606.6999999999998</v>
      </c>
    </row>
    <row r="283" spans="1:14" ht="38.25" customHeight="1" x14ac:dyDescent="0.2">
      <c r="A283" s="162"/>
      <c r="B283" s="166" t="s">
        <v>377</v>
      </c>
      <c r="C283" s="471">
        <v>901</v>
      </c>
      <c r="D283" s="471"/>
      <c r="E283" s="160" t="s">
        <v>144</v>
      </c>
      <c r="F283" s="160" t="s">
        <v>154</v>
      </c>
      <c r="G283" s="160" t="s">
        <v>150</v>
      </c>
      <c r="H283" s="161">
        <v>1</v>
      </c>
      <c r="I283" s="160" t="s">
        <v>149</v>
      </c>
      <c r="J283" s="112">
        <v>41210</v>
      </c>
      <c r="K283" s="163"/>
      <c r="L283" s="460">
        <v>4546.6000000000004</v>
      </c>
      <c r="M283" s="170"/>
      <c r="N283" s="170"/>
    </row>
    <row r="284" spans="1:14" ht="38.25" customHeight="1" x14ac:dyDescent="0.2">
      <c r="A284" s="162"/>
      <c r="B284" s="165" t="s">
        <v>36</v>
      </c>
      <c r="C284" s="471">
        <v>901</v>
      </c>
      <c r="D284" s="471"/>
      <c r="E284" s="160" t="s">
        <v>144</v>
      </c>
      <c r="F284" s="160" t="s">
        <v>154</v>
      </c>
      <c r="G284" s="160" t="s">
        <v>150</v>
      </c>
      <c r="H284" s="161">
        <v>1</v>
      </c>
      <c r="I284" s="160" t="s">
        <v>149</v>
      </c>
      <c r="J284" s="112">
        <v>41210</v>
      </c>
      <c r="K284" s="161">
        <v>200</v>
      </c>
      <c r="L284" s="460">
        <v>4546.6000000000004</v>
      </c>
      <c r="M284" s="170"/>
      <c r="N284" s="170"/>
    </row>
    <row r="285" spans="1:14" ht="38.25" customHeight="1" x14ac:dyDescent="0.2">
      <c r="A285" s="162"/>
      <c r="B285" s="165" t="s">
        <v>37</v>
      </c>
      <c r="C285" s="471">
        <v>901</v>
      </c>
      <c r="D285" s="471"/>
      <c r="E285" s="160" t="s">
        <v>144</v>
      </c>
      <c r="F285" s="160" t="s">
        <v>154</v>
      </c>
      <c r="G285" s="160" t="s">
        <v>150</v>
      </c>
      <c r="H285" s="161">
        <v>1</v>
      </c>
      <c r="I285" s="160" t="s">
        <v>149</v>
      </c>
      <c r="J285" s="112">
        <v>41210</v>
      </c>
      <c r="K285" s="161">
        <v>240</v>
      </c>
      <c r="L285" s="460">
        <v>4546.6000000000004</v>
      </c>
      <c r="M285" s="170"/>
      <c r="N285" s="170"/>
    </row>
    <row r="286" spans="1:14" ht="13.5" customHeight="1" x14ac:dyDescent="0.2">
      <c r="A286" s="75"/>
      <c r="B286" s="75" t="s">
        <v>93</v>
      </c>
      <c r="C286" s="471">
        <v>901</v>
      </c>
      <c r="D286" s="471"/>
      <c r="E286" s="95" t="s">
        <v>144</v>
      </c>
      <c r="F286" s="95" t="s">
        <v>154</v>
      </c>
      <c r="G286" s="95" t="s">
        <v>150</v>
      </c>
      <c r="H286" s="92">
        <v>1</v>
      </c>
      <c r="I286" s="95" t="s">
        <v>149</v>
      </c>
      <c r="J286" s="92">
        <v>61030</v>
      </c>
      <c r="K286" s="99"/>
      <c r="L286" s="170">
        <f>L288+L289</f>
        <v>507</v>
      </c>
      <c r="M286" s="170">
        <v>253</v>
      </c>
      <c r="N286" s="170">
        <v>253</v>
      </c>
    </row>
    <row r="287" spans="1:14" ht="68.25" customHeight="1" x14ac:dyDescent="0.2">
      <c r="A287" s="484" t="s">
        <v>33</v>
      </c>
      <c r="B287" s="484"/>
      <c r="C287" s="471">
        <v>901</v>
      </c>
      <c r="D287" s="471"/>
      <c r="E287" s="95" t="s">
        <v>144</v>
      </c>
      <c r="F287" s="95" t="s">
        <v>154</v>
      </c>
      <c r="G287" s="95" t="s">
        <v>150</v>
      </c>
      <c r="H287" s="92">
        <v>1</v>
      </c>
      <c r="I287" s="95" t="s">
        <v>149</v>
      </c>
      <c r="J287" s="92">
        <v>61030</v>
      </c>
      <c r="K287" s="92">
        <v>100</v>
      </c>
      <c r="L287" s="428">
        <v>500</v>
      </c>
      <c r="M287" s="170">
        <v>246</v>
      </c>
      <c r="N287" s="170">
        <v>246</v>
      </c>
    </row>
    <row r="288" spans="1:14" ht="27" customHeight="1" x14ac:dyDescent="0.2">
      <c r="A288" s="484" t="s">
        <v>94</v>
      </c>
      <c r="B288" s="484"/>
      <c r="C288" s="471">
        <v>901</v>
      </c>
      <c r="D288" s="471"/>
      <c r="E288" s="95" t="s">
        <v>144</v>
      </c>
      <c r="F288" s="95" t="s">
        <v>154</v>
      </c>
      <c r="G288" s="95" t="s">
        <v>150</v>
      </c>
      <c r="H288" s="92">
        <v>1</v>
      </c>
      <c r="I288" s="95" t="s">
        <v>149</v>
      </c>
      <c r="J288" s="92">
        <v>61030</v>
      </c>
      <c r="K288" s="92">
        <v>110</v>
      </c>
      <c r="L288" s="428">
        <v>500</v>
      </c>
      <c r="M288" s="170">
        <v>246</v>
      </c>
      <c r="N288" s="170">
        <v>246</v>
      </c>
    </row>
    <row r="289" spans="1:14" ht="27" customHeight="1" x14ac:dyDescent="0.2">
      <c r="A289" s="484" t="s">
        <v>36</v>
      </c>
      <c r="B289" s="484"/>
      <c r="C289" s="471">
        <v>901</v>
      </c>
      <c r="D289" s="471"/>
      <c r="E289" s="95" t="s">
        <v>144</v>
      </c>
      <c r="F289" s="95" t="s">
        <v>154</v>
      </c>
      <c r="G289" s="95" t="s">
        <v>150</v>
      </c>
      <c r="H289" s="92">
        <v>1</v>
      </c>
      <c r="I289" s="95" t="s">
        <v>149</v>
      </c>
      <c r="J289" s="94">
        <v>61030</v>
      </c>
      <c r="K289" s="92">
        <v>200</v>
      </c>
      <c r="L289" s="170">
        <v>7</v>
      </c>
      <c r="M289" s="170">
        <v>7</v>
      </c>
      <c r="N289" s="170">
        <v>7</v>
      </c>
    </row>
    <row r="290" spans="1:14" ht="37.5" customHeight="1" x14ac:dyDescent="0.2">
      <c r="A290" s="491" t="s">
        <v>37</v>
      </c>
      <c r="B290" s="492"/>
      <c r="C290" s="471">
        <v>901</v>
      </c>
      <c r="D290" s="471"/>
      <c r="E290" s="95" t="s">
        <v>144</v>
      </c>
      <c r="F290" s="95" t="s">
        <v>154</v>
      </c>
      <c r="G290" s="95" t="s">
        <v>150</v>
      </c>
      <c r="H290" s="92">
        <v>1</v>
      </c>
      <c r="I290" s="95" t="s">
        <v>149</v>
      </c>
      <c r="J290" s="94">
        <v>61030</v>
      </c>
      <c r="K290" s="92">
        <v>240</v>
      </c>
      <c r="L290" s="170">
        <v>7</v>
      </c>
      <c r="M290" s="170">
        <v>7</v>
      </c>
      <c r="N290" s="170">
        <v>7</v>
      </c>
    </row>
    <row r="291" spans="1:14" ht="15.75" customHeight="1" x14ac:dyDescent="0.2">
      <c r="A291" s="495" t="s">
        <v>95</v>
      </c>
      <c r="B291" s="495"/>
      <c r="C291" s="471">
        <v>901</v>
      </c>
      <c r="D291" s="471"/>
      <c r="E291" s="95" t="s">
        <v>144</v>
      </c>
      <c r="F291" s="95" t="s">
        <v>154</v>
      </c>
      <c r="G291" s="95" t="s">
        <v>150</v>
      </c>
      <c r="H291" s="92">
        <v>1</v>
      </c>
      <c r="I291" s="92" t="s">
        <v>149</v>
      </c>
      <c r="J291" s="94">
        <v>61230</v>
      </c>
      <c r="K291" s="92"/>
      <c r="L291" s="170">
        <f>L292+L294</f>
        <v>6053.7</v>
      </c>
      <c r="M291" s="170">
        <v>2353.6999999999998</v>
      </c>
      <c r="N291" s="170">
        <v>2353.6999999999998</v>
      </c>
    </row>
    <row r="292" spans="1:14" ht="69" customHeight="1" x14ac:dyDescent="0.2">
      <c r="A292" s="484" t="s">
        <v>33</v>
      </c>
      <c r="B292" s="484"/>
      <c r="C292" s="471">
        <v>901</v>
      </c>
      <c r="D292" s="471"/>
      <c r="E292" s="95" t="s">
        <v>144</v>
      </c>
      <c r="F292" s="95" t="s">
        <v>154</v>
      </c>
      <c r="G292" s="95" t="s">
        <v>150</v>
      </c>
      <c r="H292" s="92">
        <v>1</v>
      </c>
      <c r="I292" s="95" t="s">
        <v>149</v>
      </c>
      <c r="J292" s="94">
        <v>61230</v>
      </c>
      <c r="K292" s="92">
        <v>100</v>
      </c>
      <c r="L292" s="428">
        <v>4753.7</v>
      </c>
      <c r="M292" s="170">
        <v>2253.6999999999998</v>
      </c>
      <c r="N292" s="170">
        <v>2253.6999999999998</v>
      </c>
    </row>
    <row r="293" spans="1:14" ht="30" customHeight="1" x14ac:dyDescent="0.2">
      <c r="A293" s="484" t="s">
        <v>94</v>
      </c>
      <c r="B293" s="484"/>
      <c r="C293" s="471">
        <v>901</v>
      </c>
      <c r="D293" s="471"/>
      <c r="E293" s="95" t="s">
        <v>144</v>
      </c>
      <c r="F293" s="95" t="s">
        <v>154</v>
      </c>
      <c r="G293" s="95" t="s">
        <v>150</v>
      </c>
      <c r="H293" s="92">
        <v>1</v>
      </c>
      <c r="I293" s="95" t="s">
        <v>149</v>
      </c>
      <c r="J293" s="94">
        <v>61230</v>
      </c>
      <c r="K293" s="92">
        <v>110</v>
      </c>
      <c r="L293" s="428">
        <v>4753.7</v>
      </c>
      <c r="M293" s="170">
        <v>2253.6999999999998</v>
      </c>
      <c r="N293" s="170">
        <v>2253.6999999999998</v>
      </c>
    </row>
    <row r="294" spans="1:14" ht="31.5" customHeight="1" x14ac:dyDescent="0.2">
      <c r="A294" s="484" t="s">
        <v>36</v>
      </c>
      <c r="B294" s="484"/>
      <c r="C294" s="471">
        <v>901</v>
      </c>
      <c r="D294" s="471"/>
      <c r="E294" s="95" t="s">
        <v>144</v>
      </c>
      <c r="F294" s="95" t="s">
        <v>154</v>
      </c>
      <c r="G294" s="95" t="s">
        <v>150</v>
      </c>
      <c r="H294" s="92">
        <v>1</v>
      </c>
      <c r="I294" s="95" t="s">
        <v>149</v>
      </c>
      <c r="J294" s="94">
        <v>61230</v>
      </c>
      <c r="K294" s="92">
        <v>200</v>
      </c>
      <c r="L294" s="170">
        <v>1300</v>
      </c>
      <c r="M294" s="170">
        <v>100</v>
      </c>
      <c r="N294" s="170">
        <v>100</v>
      </c>
    </row>
    <row r="295" spans="1:14" ht="37.5" customHeight="1" x14ac:dyDescent="0.2">
      <c r="A295" s="484" t="s">
        <v>37</v>
      </c>
      <c r="B295" s="484"/>
      <c r="C295" s="471">
        <v>901</v>
      </c>
      <c r="D295" s="471"/>
      <c r="E295" s="95" t="s">
        <v>144</v>
      </c>
      <c r="F295" s="95" t="s">
        <v>154</v>
      </c>
      <c r="G295" s="95" t="s">
        <v>150</v>
      </c>
      <c r="H295" s="92">
        <v>1</v>
      </c>
      <c r="I295" s="95" t="s">
        <v>149</v>
      </c>
      <c r="J295" s="94">
        <v>61230</v>
      </c>
      <c r="K295" s="92">
        <v>240</v>
      </c>
      <c r="L295" s="170">
        <v>1300</v>
      </c>
      <c r="M295" s="170">
        <v>100</v>
      </c>
      <c r="N295" s="170">
        <v>100</v>
      </c>
    </row>
    <row r="296" spans="1:14" ht="37.5" customHeight="1" x14ac:dyDescent="0.2">
      <c r="A296" s="132"/>
      <c r="B296" s="135" t="s">
        <v>38</v>
      </c>
      <c r="C296" s="471">
        <v>901</v>
      </c>
      <c r="D296" s="471"/>
      <c r="E296" s="130" t="s">
        <v>144</v>
      </c>
      <c r="F296" s="130" t="s">
        <v>154</v>
      </c>
      <c r="G296" s="130" t="s">
        <v>150</v>
      </c>
      <c r="H296" s="131">
        <v>1</v>
      </c>
      <c r="I296" s="130" t="s">
        <v>149</v>
      </c>
      <c r="J296" s="133">
        <v>61230</v>
      </c>
      <c r="K296" s="131">
        <v>800</v>
      </c>
      <c r="L296" s="170"/>
      <c r="M296" s="170"/>
      <c r="N296" s="170"/>
    </row>
    <row r="297" spans="1:14" ht="37.5" customHeight="1" x14ac:dyDescent="0.2">
      <c r="A297" s="132"/>
      <c r="B297" s="135" t="s">
        <v>39</v>
      </c>
      <c r="C297" s="471">
        <v>901</v>
      </c>
      <c r="D297" s="471"/>
      <c r="E297" s="130" t="s">
        <v>144</v>
      </c>
      <c r="F297" s="130" t="s">
        <v>154</v>
      </c>
      <c r="G297" s="130" t="s">
        <v>150</v>
      </c>
      <c r="H297" s="131">
        <v>1</v>
      </c>
      <c r="I297" s="130" t="s">
        <v>149</v>
      </c>
      <c r="J297" s="133">
        <v>61230</v>
      </c>
      <c r="K297" s="131">
        <v>850</v>
      </c>
      <c r="L297" s="170"/>
      <c r="M297" s="170"/>
      <c r="N297" s="170"/>
    </row>
    <row r="298" spans="1:14" ht="31.5" customHeight="1" x14ac:dyDescent="0.2">
      <c r="A298" s="484" t="s">
        <v>52</v>
      </c>
      <c r="B298" s="484"/>
      <c r="C298" s="471">
        <v>901</v>
      </c>
      <c r="D298" s="471"/>
      <c r="E298" s="95" t="s">
        <v>155</v>
      </c>
      <c r="F298" s="95"/>
      <c r="G298" s="99"/>
      <c r="H298" s="99"/>
      <c r="I298" s="99"/>
      <c r="J298" s="99"/>
      <c r="K298" s="99"/>
      <c r="L298" s="170">
        <f>L299</f>
        <v>2646.6</v>
      </c>
      <c r="M298" s="170">
        <v>1106.5999999999999</v>
      </c>
      <c r="N298" s="170">
        <v>1106.5999999999999</v>
      </c>
    </row>
    <row r="299" spans="1:14" ht="39.75" customHeight="1" x14ac:dyDescent="0.2">
      <c r="A299" s="484" t="s">
        <v>96</v>
      </c>
      <c r="B299" s="484"/>
      <c r="C299" s="471">
        <v>901</v>
      </c>
      <c r="D299" s="471"/>
      <c r="E299" s="95" t="s">
        <v>155</v>
      </c>
      <c r="F299" s="95" t="s">
        <v>17</v>
      </c>
      <c r="G299" s="95"/>
      <c r="H299" s="99"/>
      <c r="I299" s="99"/>
      <c r="J299" s="99"/>
      <c r="K299" s="99"/>
      <c r="L299" s="170">
        <f>L300</f>
        <v>2646.6</v>
      </c>
      <c r="M299" s="170">
        <v>1106.5999999999999</v>
      </c>
      <c r="N299" s="170">
        <v>1106.5999999999999</v>
      </c>
    </row>
    <row r="300" spans="1:14" ht="90" customHeight="1" x14ac:dyDescent="0.2">
      <c r="A300" s="489" t="s">
        <v>582</v>
      </c>
      <c r="B300" s="490"/>
      <c r="C300" s="95">
        <v>901</v>
      </c>
      <c r="D300" s="95"/>
      <c r="E300" s="95" t="s">
        <v>155</v>
      </c>
      <c r="F300" s="95" t="s">
        <v>17</v>
      </c>
      <c r="G300" s="95" t="s">
        <v>147</v>
      </c>
      <c r="H300" s="89">
        <v>0</v>
      </c>
      <c r="I300" s="96"/>
      <c r="J300" s="99"/>
      <c r="K300" s="99"/>
      <c r="L300" s="170">
        <f>L301</f>
        <v>2646.6</v>
      </c>
      <c r="M300" s="170">
        <v>1106.5999999999999</v>
      </c>
      <c r="N300" s="170">
        <v>1106.5999999999999</v>
      </c>
    </row>
    <row r="301" spans="1:14" ht="61.5" customHeight="1" x14ac:dyDescent="0.2">
      <c r="A301" s="484" t="s">
        <v>499</v>
      </c>
      <c r="B301" s="484"/>
      <c r="C301" s="471">
        <v>901</v>
      </c>
      <c r="D301" s="471"/>
      <c r="E301" s="95" t="s">
        <v>155</v>
      </c>
      <c r="F301" s="95" t="s">
        <v>17</v>
      </c>
      <c r="G301" s="95" t="s">
        <v>147</v>
      </c>
      <c r="H301" s="92">
        <v>0</v>
      </c>
      <c r="I301" s="92">
        <v>13</v>
      </c>
      <c r="J301" s="92"/>
      <c r="K301" s="92"/>
      <c r="L301" s="170">
        <f>L302</f>
        <v>2646.6</v>
      </c>
      <c r="M301" s="170">
        <v>1106.5999999999999</v>
      </c>
      <c r="N301" s="170">
        <v>1106.5999999999999</v>
      </c>
    </row>
    <row r="302" spans="1:14" ht="41.25" customHeight="1" x14ac:dyDescent="0.2">
      <c r="A302" s="484" t="s">
        <v>97</v>
      </c>
      <c r="B302" s="484"/>
      <c r="C302" s="471" t="s">
        <v>176</v>
      </c>
      <c r="D302" s="471"/>
      <c r="E302" s="95" t="s">
        <v>155</v>
      </c>
      <c r="F302" s="95" t="s">
        <v>17</v>
      </c>
      <c r="G302" s="95" t="s">
        <v>147</v>
      </c>
      <c r="H302" s="92">
        <v>0</v>
      </c>
      <c r="I302" s="326" t="s">
        <v>154</v>
      </c>
      <c r="J302" s="92">
        <v>61040</v>
      </c>
      <c r="K302" s="92"/>
      <c r="L302" s="170">
        <f>L303+L305</f>
        <v>2646.6</v>
      </c>
      <c r="M302" s="170">
        <v>1106.5999999999999</v>
      </c>
      <c r="N302" s="170">
        <v>1106.5999999999999</v>
      </c>
    </row>
    <row r="303" spans="1:14" ht="83.25" customHeight="1" x14ac:dyDescent="0.2">
      <c r="A303" s="484" t="s">
        <v>33</v>
      </c>
      <c r="B303" s="484"/>
      <c r="C303" s="471">
        <v>901</v>
      </c>
      <c r="D303" s="471"/>
      <c r="E303" s="95" t="s">
        <v>155</v>
      </c>
      <c r="F303" s="95" t="s">
        <v>17</v>
      </c>
      <c r="G303" s="95" t="s">
        <v>147</v>
      </c>
      <c r="H303" s="92">
        <v>0</v>
      </c>
      <c r="I303" s="326" t="s">
        <v>154</v>
      </c>
      <c r="J303" s="92">
        <v>61040</v>
      </c>
      <c r="K303" s="92">
        <v>100</v>
      </c>
      <c r="L303" s="428">
        <v>2546.6</v>
      </c>
      <c r="M303" s="170">
        <v>1006.6</v>
      </c>
      <c r="N303" s="170">
        <v>1006.6</v>
      </c>
    </row>
    <row r="304" spans="1:14" ht="28.5" customHeight="1" x14ac:dyDescent="0.2">
      <c r="A304" s="491" t="s">
        <v>94</v>
      </c>
      <c r="B304" s="492"/>
      <c r="C304" s="471">
        <v>901</v>
      </c>
      <c r="D304" s="471"/>
      <c r="E304" s="95" t="s">
        <v>155</v>
      </c>
      <c r="F304" s="95" t="s">
        <v>17</v>
      </c>
      <c r="G304" s="95" t="s">
        <v>147</v>
      </c>
      <c r="H304" s="92">
        <v>0</v>
      </c>
      <c r="I304" s="326" t="s">
        <v>154</v>
      </c>
      <c r="J304" s="92">
        <v>61040</v>
      </c>
      <c r="K304" s="92">
        <v>110</v>
      </c>
      <c r="L304" s="428">
        <v>2546.6</v>
      </c>
      <c r="M304" s="170">
        <v>1006.6</v>
      </c>
      <c r="N304" s="170">
        <v>1006.6</v>
      </c>
    </row>
    <row r="305" spans="1:14" ht="27" customHeight="1" x14ac:dyDescent="0.2">
      <c r="A305" s="484" t="s">
        <v>36</v>
      </c>
      <c r="B305" s="484"/>
      <c r="C305" s="471">
        <v>901</v>
      </c>
      <c r="D305" s="471"/>
      <c r="E305" s="95" t="s">
        <v>155</v>
      </c>
      <c r="F305" s="95" t="s">
        <v>17</v>
      </c>
      <c r="G305" s="95" t="s">
        <v>147</v>
      </c>
      <c r="H305" s="92">
        <v>0</v>
      </c>
      <c r="I305" s="326" t="s">
        <v>154</v>
      </c>
      <c r="J305" s="92">
        <v>61040</v>
      </c>
      <c r="K305" s="92">
        <v>200</v>
      </c>
      <c r="L305" s="170">
        <v>100</v>
      </c>
      <c r="M305" s="170">
        <v>100</v>
      </c>
      <c r="N305" s="170">
        <v>100</v>
      </c>
    </row>
    <row r="306" spans="1:14" ht="39" customHeight="1" x14ac:dyDescent="0.2">
      <c r="A306" s="484" t="s">
        <v>37</v>
      </c>
      <c r="B306" s="484"/>
      <c r="C306" s="471">
        <v>901</v>
      </c>
      <c r="D306" s="471"/>
      <c r="E306" s="95" t="s">
        <v>155</v>
      </c>
      <c r="F306" s="95" t="s">
        <v>17</v>
      </c>
      <c r="G306" s="95" t="s">
        <v>147</v>
      </c>
      <c r="H306" s="92">
        <v>0</v>
      </c>
      <c r="I306" s="326" t="s">
        <v>154</v>
      </c>
      <c r="J306" s="92">
        <v>61040</v>
      </c>
      <c r="K306" s="92">
        <v>240</v>
      </c>
      <c r="L306" s="170">
        <v>100</v>
      </c>
      <c r="M306" s="170">
        <v>100</v>
      </c>
      <c r="N306" s="170">
        <v>100</v>
      </c>
    </row>
    <row r="307" spans="1:14" ht="39" customHeight="1" x14ac:dyDescent="0.2">
      <c r="A307" s="252"/>
      <c r="B307" s="256" t="s">
        <v>38</v>
      </c>
      <c r="C307" s="471">
        <v>901</v>
      </c>
      <c r="D307" s="471"/>
      <c r="E307" s="251" t="s">
        <v>155</v>
      </c>
      <c r="F307" s="251" t="s">
        <v>17</v>
      </c>
      <c r="G307" s="251" t="s">
        <v>147</v>
      </c>
      <c r="H307" s="253">
        <v>0</v>
      </c>
      <c r="I307" s="326" t="s">
        <v>154</v>
      </c>
      <c r="J307" s="253">
        <v>61040</v>
      </c>
      <c r="K307" s="253">
        <v>800</v>
      </c>
      <c r="L307" s="170">
        <v>0</v>
      </c>
      <c r="M307" s="170">
        <v>0</v>
      </c>
      <c r="N307" s="170">
        <v>0</v>
      </c>
    </row>
    <row r="308" spans="1:14" ht="39" customHeight="1" x14ac:dyDescent="0.2">
      <c r="A308" s="252"/>
      <c r="B308" s="256" t="s">
        <v>39</v>
      </c>
      <c r="C308" s="471">
        <v>901</v>
      </c>
      <c r="D308" s="471"/>
      <c r="E308" s="251" t="s">
        <v>155</v>
      </c>
      <c r="F308" s="251" t="s">
        <v>17</v>
      </c>
      <c r="G308" s="251" t="s">
        <v>147</v>
      </c>
      <c r="H308" s="253">
        <v>0</v>
      </c>
      <c r="I308" s="326" t="s">
        <v>154</v>
      </c>
      <c r="J308" s="253">
        <v>61040</v>
      </c>
      <c r="K308" s="253">
        <v>850</v>
      </c>
      <c r="L308" s="170">
        <v>0</v>
      </c>
      <c r="M308" s="170">
        <v>0</v>
      </c>
      <c r="N308" s="170">
        <v>0</v>
      </c>
    </row>
    <row r="309" spans="1:14" x14ac:dyDescent="0.2">
      <c r="A309" s="484" t="s">
        <v>54</v>
      </c>
      <c r="B309" s="484"/>
      <c r="C309" s="471">
        <v>901</v>
      </c>
      <c r="D309" s="471"/>
      <c r="E309" s="95" t="s">
        <v>146</v>
      </c>
      <c r="F309" s="99"/>
      <c r="G309" s="99"/>
      <c r="H309" s="99"/>
      <c r="I309" s="99"/>
      <c r="J309" s="99"/>
      <c r="K309" s="99"/>
      <c r="L309" s="170">
        <f>L311</f>
        <v>5322.8</v>
      </c>
      <c r="M309" s="170">
        <f>M311</f>
        <v>7110.4</v>
      </c>
      <c r="N309" s="170">
        <f>N311</f>
        <v>7210.7</v>
      </c>
    </row>
    <row r="310" spans="1:14" ht="12" customHeight="1" x14ac:dyDescent="0.2">
      <c r="A310" s="484" t="s">
        <v>98</v>
      </c>
      <c r="B310" s="484"/>
      <c r="C310" s="471">
        <v>901</v>
      </c>
      <c r="D310" s="471"/>
      <c r="E310" s="95" t="s">
        <v>146</v>
      </c>
      <c r="F310" s="95" t="s">
        <v>156</v>
      </c>
      <c r="G310" s="99"/>
      <c r="H310" s="99"/>
      <c r="I310" s="99"/>
      <c r="J310" s="99"/>
      <c r="K310" s="99"/>
      <c r="L310" s="170">
        <f>L311</f>
        <v>5322.8</v>
      </c>
      <c r="M310" s="170">
        <f>M311</f>
        <v>7110.4</v>
      </c>
      <c r="N310" s="170">
        <f>N311</f>
        <v>7210.7</v>
      </c>
    </row>
    <row r="311" spans="1:14" ht="54" customHeight="1" x14ac:dyDescent="0.2">
      <c r="A311" s="484" t="s">
        <v>408</v>
      </c>
      <c r="B311" s="484"/>
      <c r="C311" s="471">
        <v>901</v>
      </c>
      <c r="D311" s="471"/>
      <c r="E311" s="95" t="s">
        <v>146</v>
      </c>
      <c r="F311" s="95" t="s">
        <v>156</v>
      </c>
      <c r="G311" s="95">
        <v>13</v>
      </c>
      <c r="H311" s="99"/>
      <c r="I311" s="99"/>
      <c r="J311" s="99"/>
      <c r="K311" s="99"/>
      <c r="L311" s="170">
        <v>5322.8</v>
      </c>
      <c r="M311" s="170">
        <v>7110.4</v>
      </c>
      <c r="N311" s="170">
        <v>7210.7</v>
      </c>
    </row>
    <row r="312" spans="1:14" ht="38.25" customHeight="1" x14ac:dyDescent="0.2">
      <c r="A312" s="484" t="s">
        <v>505</v>
      </c>
      <c r="B312" s="484"/>
      <c r="C312" s="471">
        <v>901</v>
      </c>
      <c r="D312" s="471"/>
      <c r="E312" s="95" t="s">
        <v>146</v>
      </c>
      <c r="F312" s="95" t="s">
        <v>156</v>
      </c>
      <c r="G312" s="95">
        <v>13</v>
      </c>
      <c r="H312" s="200" t="s">
        <v>160</v>
      </c>
      <c r="I312" s="348" t="s">
        <v>145</v>
      </c>
      <c r="J312" s="99"/>
      <c r="K312" s="99"/>
      <c r="L312" s="170">
        <v>5322.8</v>
      </c>
      <c r="M312" s="170">
        <v>7110.4</v>
      </c>
      <c r="N312" s="170">
        <v>7210.7</v>
      </c>
    </row>
    <row r="313" spans="1:14" ht="258" customHeight="1" x14ac:dyDescent="0.2">
      <c r="A313" s="488" t="s">
        <v>439</v>
      </c>
      <c r="B313" s="488"/>
      <c r="C313" s="471">
        <v>901</v>
      </c>
      <c r="D313" s="471"/>
      <c r="E313" s="95" t="s">
        <v>146</v>
      </c>
      <c r="F313" s="95" t="s">
        <v>156</v>
      </c>
      <c r="G313" s="95" t="s">
        <v>154</v>
      </c>
      <c r="H313" s="92">
        <v>0</v>
      </c>
      <c r="I313" s="348" t="s">
        <v>145</v>
      </c>
      <c r="J313" s="220" t="s">
        <v>438</v>
      </c>
      <c r="K313" s="99"/>
      <c r="L313" s="170">
        <v>5322.8</v>
      </c>
      <c r="M313" s="170">
        <v>7110.4</v>
      </c>
      <c r="N313" s="170">
        <v>7210.7</v>
      </c>
    </row>
    <row r="314" spans="1:14" ht="15" x14ac:dyDescent="0.2">
      <c r="A314" s="484" t="s">
        <v>99</v>
      </c>
      <c r="B314" s="484"/>
      <c r="C314" s="471">
        <v>901</v>
      </c>
      <c r="D314" s="471"/>
      <c r="E314" s="95" t="s">
        <v>146</v>
      </c>
      <c r="F314" s="95" t="s">
        <v>156</v>
      </c>
      <c r="G314" s="95" t="s">
        <v>154</v>
      </c>
      <c r="H314" s="92">
        <v>0</v>
      </c>
      <c r="I314" s="348" t="s">
        <v>145</v>
      </c>
      <c r="J314" s="220" t="s">
        <v>438</v>
      </c>
      <c r="K314" s="95">
        <v>500</v>
      </c>
      <c r="L314" s="170">
        <v>5322.8</v>
      </c>
      <c r="M314" s="170">
        <v>7110.4</v>
      </c>
      <c r="N314" s="170">
        <v>7210.7</v>
      </c>
    </row>
    <row r="315" spans="1:14" ht="16.5" customHeight="1" x14ac:dyDescent="0.2">
      <c r="A315" s="484" t="s">
        <v>100</v>
      </c>
      <c r="B315" s="484"/>
      <c r="C315" s="471">
        <v>901</v>
      </c>
      <c r="D315" s="471"/>
      <c r="E315" s="95" t="s">
        <v>146</v>
      </c>
      <c r="F315" s="95" t="s">
        <v>156</v>
      </c>
      <c r="G315" s="95" t="s">
        <v>154</v>
      </c>
      <c r="H315" s="92">
        <v>0</v>
      </c>
      <c r="I315" s="348" t="s">
        <v>145</v>
      </c>
      <c r="J315" s="220" t="s">
        <v>438</v>
      </c>
      <c r="K315" s="95">
        <v>540</v>
      </c>
      <c r="L315" s="170">
        <v>5322.8</v>
      </c>
      <c r="M315" s="170">
        <v>7110.4</v>
      </c>
      <c r="N315" s="170">
        <v>7210.7</v>
      </c>
    </row>
    <row r="316" spans="1:14" ht="16.5" customHeight="1" x14ac:dyDescent="0.2">
      <c r="A316" s="378"/>
      <c r="B316" s="79" t="s">
        <v>522</v>
      </c>
      <c r="C316" s="471">
        <v>901</v>
      </c>
      <c r="D316" s="471"/>
      <c r="E316" s="376" t="s">
        <v>146</v>
      </c>
      <c r="F316" s="376" t="s">
        <v>20</v>
      </c>
      <c r="G316" s="376"/>
      <c r="H316" s="377"/>
      <c r="I316" s="376"/>
      <c r="J316" s="379"/>
      <c r="K316" s="377"/>
      <c r="L316" s="170"/>
      <c r="M316" s="170"/>
      <c r="N316" s="170"/>
    </row>
    <row r="317" spans="1:14" ht="16.5" customHeight="1" x14ac:dyDescent="0.2">
      <c r="A317" s="378"/>
      <c r="B317" s="153" t="s">
        <v>523</v>
      </c>
      <c r="C317" s="471">
        <v>901</v>
      </c>
      <c r="D317" s="471"/>
      <c r="E317" s="376" t="s">
        <v>146</v>
      </c>
      <c r="F317" s="376" t="s">
        <v>20</v>
      </c>
      <c r="G317" s="376" t="s">
        <v>146</v>
      </c>
      <c r="H317" s="377"/>
      <c r="I317" s="376"/>
      <c r="J317" s="379"/>
      <c r="K317" s="377"/>
      <c r="L317" s="170"/>
      <c r="M317" s="170"/>
      <c r="N317" s="170"/>
    </row>
    <row r="318" spans="1:14" ht="59.25" customHeight="1" x14ac:dyDescent="0.2">
      <c r="A318" s="378"/>
      <c r="B318" s="153" t="s">
        <v>524</v>
      </c>
      <c r="C318" s="471">
        <v>901</v>
      </c>
      <c r="D318" s="471"/>
      <c r="E318" s="376" t="s">
        <v>146</v>
      </c>
      <c r="F318" s="376" t="s">
        <v>20</v>
      </c>
      <c r="G318" s="376" t="s">
        <v>146</v>
      </c>
      <c r="H318" s="377">
        <v>0</v>
      </c>
      <c r="I318" s="376" t="s">
        <v>155</v>
      </c>
      <c r="J318" s="379"/>
      <c r="K318" s="377"/>
      <c r="L318" s="170"/>
      <c r="M318" s="170"/>
      <c r="N318" s="170"/>
    </row>
    <row r="319" spans="1:14" ht="54" customHeight="1" x14ac:dyDescent="0.2">
      <c r="A319" s="378"/>
      <c r="B319" s="184" t="s">
        <v>525</v>
      </c>
      <c r="C319" s="471">
        <v>901</v>
      </c>
      <c r="D319" s="471"/>
      <c r="E319" s="376" t="s">
        <v>146</v>
      </c>
      <c r="F319" s="376" t="s">
        <v>20</v>
      </c>
      <c r="G319" s="376" t="s">
        <v>146</v>
      </c>
      <c r="H319" s="377">
        <v>0</v>
      </c>
      <c r="I319" s="376" t="s">
        <v>155</v>
      </c>
      <c r="J319" s="379" t="s">
        <v>526</v>
      </c>
      <c r="K319" s="377"/>
      <c r="L319" s="170"/>
      <c r="M319" s="170"/>
      <c r="N319" s="170"/>
    </row>
    <row r="320" spans="1:14" ht="36" customHeight="1" x14ac:dyDescent="0.2">
      <c r="A320" s="378"/>
      <c r="B320" s="381" t="s">
        <v>99</v>
      </c>
      <c r="C320" s="471">
        <v>901</v>
      </c>
      <c r="D320" s="471"/>
      <c r="E320" s="376" t="s">
        <v>146</v>
      </c>
      <c r="F320" s="376" t="s">
        <v>20</v>
      </c>
      <c r="G320" s="376" t="s">
        <v>146</v>
      </c>
      <c r="H320" s="377">
        <v>0</v>
      </c>
      <c r="I320" s="376" t="s">
        <v>155</v>
      </c>
      <c r="J320" s="379" t="s">
        <v>526</v>
      </c>
      <c r="K320" s="377">
        <v>500</v>
      </c>
      <c r="L320" s="170"/>
      <c r="M320" s="170"/>
      <c r="N320" s="170"/>
    </row>
    <row r="321" spans="1:14" ht="33" customHeight="1" x14ac:dyDescent="0.2">
      <c r="A321" s="378"/>
      <c r="B321" s="381" t="s">
        <v>100</v>
      </c>
      <c r="C321" s="471">
        <v>901</v>
      </c>
      <c r="D321" s="471"/>
      <c r="E321" s="376" t="s">
        <v>146</v>
      </c>
      <c r="F321" s="376" t="s">
        <v>20</v>
      </c>
      <c r="G321" s="376" t="s">
        <v>146</v>
      </c>
      <c r="H321" s="377">
        <v>0</v>
      </c>
      <c r="I321" s="376" t="s">
        <v>155</v>
      </c>
      <c r="J321" s="379" t="s">
        <v>526</v>
      </c>
      <c r="K321" s="377">
        <v>540</v>
      </c>
      <c r="L321" s="170"/>
      <c r="M321" s="170"/>
      <c r="N321" s="170"/>
    </row>
    <row r="322" spans="1:14" ht="31.5" customHeight="1" x14ac:dyDescent="0.2">
      <c r="A322" s="484" t="s">
        <v>101</v>
      </c>
      <c r="B322" s="484"/>
      <c r="C322" s="471" t="s">
        <v>176</v>
      </c>
      <c r="D322" s="471"/>
      <c r="E322" s="95" t="s">
        <v>154</v>
      </c>
      <c r="F322" s="95" t="s">
        <v>149</v>
      </c>
      <c r="G322" s="95"/>
      <c r="H322" s="99"/>
      <c r="I322" s="99"/>
      <c r="J322" s="99"/>
      <c r="K322" s="99"/>
      <c r="L322" s="170">
        <v>31.4</v>
      </c>
      <c r="M322" s="170">
        <v>31.4</v>
      </c>
      <c r="N322" s="170">
        <v>31.4</v>
      </c>
    </row>
    <row r="323" spans="1:14" ht="30" customHeight="1" x14ac:dyDescent="0.2">
      <c r="A323" s="484" t="s">
        <v>102</v>
      </c>
      <c r="B323" s="484"/>
      <c r="C323" s="471" t="s">
        <v>176</v>
      </c>
      <c r="D323" s="471"/>
      <c r="E323" s="95" t="s">
        <v>154</v>
      </c>
      <c r="F323" s="95" t="s">
        <v>144</v>
      </c>
      <c r="G323" s="95"/>
      <c r="H323" s="99"/>
      <c r="I323" s="99"/>
      <c r="J323" s="99"/>
      <c r="K323" s="99"/>
      <c r="L323" s="170">
        <v>31.4</v>
      </c>
      <c r="M323" s="170">
        <v>31.4</v>
      </c>
      <c r="N323" s="170">
        <v>31.4</v>
      </c>
    </row>
    <row r="324" spans="1:14" ht="50.25" customHeight="1" x14ac:dyDescent="0.2">
      <c r="A324" s="484" t="s">
        <v>409</v>
      </c>
      <c r="B324" s="484"/>
      <c r="C324" s="471" t="s">
        <v>176</v>
      </c>
      <c r="D324" s="471"/>
      <c r="E324" s="95" t="s">
        <v>154</v>
      </c>
      <c r="F324" s="95" t="s">
        <v>144</v>
      </c>
      <c r="G324" s="95" t="s">
        <v>153</v>
      </c>
      <c r="H324" s="99"/>
      <c r="I324" s="99"/>
      <c r="J324" s="99"/>
      <c r="K324" s="99"/>
      <c r="L324" s="170">
        <v>31.4</v>
      </c>
      <c r="M324" s="170">
        <v>31.4</v>
      </c>
      <c r="N324" s="170">
        <v>31.4</v>
      </c>
    </row>
    <row r="325" spans="1:14" ht="25.5" customHeight="1" x14ac:dyDescent="0.2">
      <c r="A325" s="484" t="s">
        <v>142</v>
      </c>
      <c r="B325" s="484"/>
      <c r="C325" s="471" t="s">
        <v>176</v>
      </c>
      <c r="D325" s="471"/>
      <c r="E325" s="95" t="s">
        <v>154</v>
      </c>
      <c r="F325" s="95" t="s">
        <v>144</v>
      </c>
      <c r="G325" s="95" t="s">
        <v>153</v>
      </c>
      <c r="H325" s="95">
        <v>2</v>
      </c>
      <c r="I325" s="95"/>
      <c r="J325" s="99"/>
      <c r="K325" s="99"/>
      <c r="L325" s="170">
        <v>31.4</v>
      </c>
      <c r="M325" s="170">
        <v>31.4</v>
      </c>
      <c r="N325" s="170">
        <v>31.4</v>
      </c>
    </row>
    <row r="326" spans="1:14" ht="54" customHeight="1" x14ac:dyDescent="0.2">
      <c r="A326" s="484" t="s">
        <v>103</v>
      </c>
      <c r="B326" s="484"/>
      <c r="C326" s="471" t="s">
        <v>176</v>
      </c>
      <c r="D326" s="471"/>
      <c r="E326" s="95" t="s">
        <v>154</v>
      </c>
      <c r="F326" s="95" t="s">
        <v>144</v>
      </c>
      <c r="G326" s="95" t="s">
        <v>153</v>
      </c>
      <c r="H326" s="95">
        <v>2</v>
      </c>
      <c r="I326" s="95" t="s">
        <v>145</v>
      </c>
      <c r="J326" s="99"/>
      <c r="K326" s="99"/>
      <c r="L326" s="170">
        <v>31.4</v>
      </c>
      <c r="M326" s="170">
        <v>31.4</v>
      </c>
      <c r="N326" s="170">
        <v>31.4</v>
      </c>
    </row>
    <row r="327" spans="1:14" ht="34.5" customHeight="1" x14ac:dyDescent="0.2">
      <c r="A327" s="484" t="s">
        <v>329</v>
      </c>
      <c r="B327" s="484"/>
      <c r="C327" s="471" t="s">
        <v>176</v>
      </c>
      <c r="D327" s="471"/>
      <c r="E327" s="95" t="s">
        <v>154</v>
      </c>
      <c r="F327" s="95" t="s">
        <v>144</v>
      </c>
      <c r="G327" s="95" t="s">
        <v>153</v>
      </c>
      <c r="H327" s="95" t="s">
        <v>9</v>
      </c>
      <c r="I327" s="95" t="s">
        <v>145</v>
      </c>
      <c r="J327" s="95">
        <v>41240</v>
      </c>
      <c r="K327" s="99"/>
      <c r="L327" s="170">
        <v>31.4</v>
      </c>
      <c r="M327" s="170">
        <v>31.4</v>
      </c>
      <c r="N327" s="170">
        <v>31.4</v>
      </c>
    </row>
    <row r="328" spans="1:14" ht="31.5" customHeight="1" x14ac:dyDescent="0.2">
      <c r="A328" s="484" t="s">
        <v>104</v>
      </c>
      <c r="B328" s="484"/>
      <c r="C328" s="471" t="s">
        <v>176</v>
      </c>
      <c r="D328" s="471"/>
      <c r="E328" s="95" t="s">
        <v>154</v>
      </c>
      <c r="F328" s="95" t="s">
        <v>144</v>
      </c>
      <c r="G328" s="95" t="s">
        <v>153</v>
      </c>
      <c r="H328" s="95">
        <v>2</v>
      </c>
      <c r="I328" s="95" t="s">
        <v>145</v>
      </c>
      <c r="J328" s="95" t="s">
        <v>167</v>
      </c>
      <c r="K328" s="95">
        <v>700</v>
      </c>
      <c r="L328" s="170">
        <v>31.4</v>
      </c>
      <c r="M328" s="170">
        <v>31.4</v>
      </c>
      <c r="N328" s="170">
        <v>31.4</v>
      </c>
    </row>
    <row r="329" spans="1:14" x14ac:dyDescent="0.2">
      <c r="A329" s="484" t="s">
        <v>105</v>
      </c>
      <c r="B329" s="484"/>
      <c r="C329" s="471" t="s">
        <v>176</v>
      </c>
      <c r="D329" s="471"/>
      <c r="E329" s="95" t="s">
        <v>154</v>
      </c>
      <c r="F329" s="95" t="s">
        <v>144</v>
      </c>
      <c r="G329" s="95" t="s">
        <v>153</v>
      </c>
      <c r="H329" s="95">
        <v>2</v>
      </c>
      <c r="I329" s="95" t="s">
        <v>145</v>
      </c>
      <c r="J329" s="95" t="s">
        <v>167</v>
      </c>
      <c r="K329" s="95" t="s">
        <v>168</v>
      </c>
      <c r="L329" s="170">
        <v>31.4</v>
      </c>
      <c r="M329" s="170">
        <v>31.4</v>
      </c>
      <c r="N329" s="170">
        <v>31.4</v>
      </c>
    </row>
    <row r="330" spans="1:14" ht="41.25" customHeight="1" x14ac:dyDescent="0.2">
      <c r="A330" s="484" t="s">
        <v>106</v>
      </c>
      <c r="B330" s="484"/>
      <c r="C330" s="471" t="s">
        <v>176</v>
      </c>
      <c r="D330" s="471"/>
      <c r="E330" s="95" t="s">
        <v>169</v>
      </c>
      <c r="F330" s="95"/>
      <c r="G330" s="95"/>
      <c r="H330" s="99"/>
      <c r="I330" s="99"/>
      <c r="J330" s="99"/>
      <c r="K330" s="99"/>
      <c r="L330" s="387">
        <v>50</v>
      </c>
      <c r="M330" s="387">
        <v>40</v>
      </c>
      <c r="N330" s="387">
        <v>33.200000000000003</v>
      </c>
    </row>
    <row r="331" spans="1:14" ht="41.25" customHeight="1" x14ac:dyDescent="0.2">
      <c r="A331" s="484" t="s">
        <v>107</v>
      </c>
      <c r="B331" s="484"/>
      <c r="C331" s="471" t="s">
        <v>176</v>
      </c>
      <c r="D331" s="471"/>
      <c r="E331" s="95" t="s">
        <v>169</v>
      </c>
      <c r="F331" s="95" t="s">
        <v>144</v>
      </c>
      <c r="G331" s="95"/>
      <c r="H331" s="99"/>
      <c r="I331" s="99"/>
      <c r="J331" s="99"/>
      <c r="K331" s="99"/>
      <c r="L331" s="387">
        <v>50</v>
      </c>
      <c r="M331" s="387">
        <v>40</v>
      </c>
      <c r="N331" s="387">
        <v>33.200000000000003</v>
      </c>
    </row>
    <row r="332" spans="1:14" ht="78" customHeight="1" x14ac:dyDescent="0.2">
      <c r="A332" s="264" t="s">
        <v>409</v>
      </c>
      <c r="B332" s="264" t="s">
        <v>409</v>
      </c>
      <c r="C332" s="471" t="s">
        <v>176</v>
      </c>
      <c r="D332" s="471"/>
      <c r="E332" s="263" t="s">
        <v>169</v>
      </c>
      <c r="F332" s="263" t="s">
        <v>144</v>
      </c>
      <c r="G332" s="263" t="s">
        <v>153</v>
      </c>
      <c r="H332" s="265"/>
      <c r="I332" s="265"/>
      <c r="J332" s="265"/>
      <c r="K332" s="265"/>
      <c r="L332" s="387">
        <v>50</v>
      </c>
      <c r="M332" s="387">
        <v>40</v>
      </c>
      <c r="N332" s="387">
        <v>33.200000000000003</v>
      </c>
    </row>
    <row r="333" spans="1:14" ht="38.25" customHeight="1" x14ac:dyDescent="0.2">
      <c r="A333" s="264" t="s">
        <v>432</v>
      </c>
      <c r="B333" s="264" t="s">
        <v>432</v>
      </c>
      <c r="C333" s="471" t="s">
        <v>176</v>
      </c>
      <c r="D333" s="471"/>
      <c r="E333" s="263" t="s">
        <v>169</v>
      </c>
      <c r="F333" s="263" t="s">
        <v>144</v>
      </c>
      <c r="G333" s="263" t="s">
        <v>153</v>
      </c>
      <c r="H333" s="263" t="s">
        <v>10</v>
      </c>
      <c r="I333" s="263" t="s">
        <v>149</v>
      </c>
      <c r="J333" s="265"/>
      <c r="K333" s="265"/>
      <c r="L333" s="387">
        <v>50</v>
      </c>
      <c r="M333" s="387">
        <v>40</v>
      </c>
      <c r="N333" s="387">
        <v>33.200000000000003</v>
      </c>
    </row>
    <row r="334" spans="1:14" ht="28.5" customHeight="1" x14ac:dyDescent="0.2">
      <c r="A334" s="264" t="s">
        <v>433</v>
      </c>
      <c r="B334" s="264" t="s">
        <v>433</v>
      </c>
      <c r="C334" s="471" t="s">
        <v>176</v>
      </c>
      <c r="D334" s="471"/>
      <c r="E334" s="263" t="s">
        <v>169</v>
      </c>
      <c r="F334" s="263" t="s">
        <v>144</v>
      </c>
      <c r="G334" s="263" t="s">
        <v>153</v>
      </c>
      <c r="H334" s="263" t="s">
        <v>10</v>
      </c>
      <c r="I334" s="263" t="s">
        <v>144</v>
      </c>
      <c r="J334" s="265"/>
      <c r="K334" s="265"/>
      <c r="L334" s="387">
        <v>50</v>
      </c>
      <c r="M334" s="387">
        <v>40</v>
      </c>
      <c r="N334" s="387">
        <v>33.200000000000003</v>
      </c>
    </row>
    <row r="335" spans="1:14" ht="12.75" customHeight="1" x14ac:dyDescent="0.2">
      <c r="A335" s="264" t="s">
        <v>108</v>
      </c>
      <c r="B335" s="264" t="s">
        <v>108</v>
      </c>
      <c r="C335" s="471" t="s">
        <v>176</v>
      </c>
      <c r="D335" s="471"/>
      <c r="E335" s="263" t="s">
        <v>169</v>
      </c>
      <c r="F335" s="263" t="s">
        <v>144</v>
      </c>
      <c r="G335" s="263" t="s">
        <v>153</v>
      </c>
      <c r="H335" s="263" t="s">
        <v>10</v>
      </c>
      <c r="I335" s="263" t="s">
        <v>144</v>
      </c>
      <c r="J335" s="263">
        <v>44010</v>
      </c>
      <c r="K335" s="265"/>
      <c r="L335" s="387">
        <v>50</v>
      </c>
      <c r="M335" s="387">
        <v>40</v>
      </c>
      <c r="N335" s="387">
        <v>33.200000000000003</v>
      </c>
    </row>
    <row r="336" spans="1:14" ht="12.75" customHeight="1" x14ac:dyDescent="0.2">
      <c r="A336" s="264" t="s">
        <v>99</v>
      </c>
      <c r="B336" s="264" t="s">
        <v>99</v>
      </c>
      <c r="C336" s="471" t="s">
        <v>176</v>
      </c>
      <c r="D336" s="471"/>
      <c r="E336" s="263" t="s">
        <v>169</v>
      </c>
      <c r="F336" s="263" t="s">
        <v>144</v>
      </c>
      <c r="G336" s="263" t="s">
        <v>153</v>
      </c>
      <c r="H336" s="263" t="s">
        <v>10</v>
      </c>
      <c r="I336" s="263" t="s">
        <v>144</v>
      </c>
      <c r="J336" s="263" t="s">
        <v>173</v>
      </c>
      <c r="K336" s="263">
        <v>500</v>
      </c>
      <c r="L336" s="387">
        <v>50</v>
      </c>
      <c r="M336" s="387">
        <v>40</v>
      </c>
      <c r="N336" s="387">
        <v>33.200000000000003</v>
      </c>
    </row>
    <row r="337" spans="1:14" ht="18" customHeight="1" x14ac:dyDescent="0.2">
      <c r="A337" s="264" t="s">
        <v>143</v>
      </c>
      <c r="B337" s="143" t="s">
        <v>143</v>
      </c>
      <c r="C337" s="470" t="s">
        <v>176</v>
      </c>
      <c r="D337" s="470"/>
      <c r="E337" s="158" t="s">
        <v>169</v>
      </c>
      <c r="F337" s="158" t="s">
        <v>144</v>
      </c>
      <c r="G337" s="158" t="s">
        <v>153</v>
      </c>
      <c r="H337" s="158" t="s">
        <v>10</v>
      </c>
      <c r="I337" s="158" t="s">
        <v>144</v>
      </c>
      <c r="J337" s="158" t="s">
        <v>173</v>
      </c>
      <c r="K337" s="158" t="s">
        <v>174</v>
      </c>
      <c r="L337" s="387">
        <v>50</v>
      </c>
      <c r="M337" s="387">
        <v>40</v>
      </c>
      <c r="N337" s="387">
        <v>33.200000000000003</v>
      </c>
    </row>
    <row r="338" spans="1:14" ht="34.5" customHeight="1" x14ac:dyDescent="0.2">
      <c r="A338" s="308"/>
      <c r="B338" s="127" t="s">
        <v>462</v>
      </c>
      <c r="C338" s="471" t="s">
        <v>176</v>
      </c>
      <c r="D338" s="471"/>
      <c r="E338" s="306" t="s">
        <v>169</v>
      </c>
      <c r="F338" s="306" t="s">
        <v>155</v>
      </c>
      <c r="G338" s="306"/>
      <c r="H338" s="306"/>
      <c r="I338" s="306"/>
      <c r="J338" s="306"/>
      <c r="K338" s="154"/>
      <c r="L338" s="170"/>
      <c r="M338" s="170"/>
      <c r="N338" s="170"/>
    </row>
    <row r="339" spans="1:14" ht="34.5" customHeight="1" x14ac:dyDescent="0.2">
      <c r="A339" s="308"/>
      <c r="B339" s="307" t="s">
        <v>432</v>
      </c>
      <c r="C339" s="471" t="s">
        <v>176</v>
      </c>
      <c r="D339" s="471"/>
      <c r="E339" s="306" t="s">
        <v>169</v>
      </c>
      <c r="F339" s="306" t="s">
        <v>155</v>
      </c>
      <c r="G339" s="306" t="s">
        <v>153</v>
      </c>
      <c r="H339" s="306" t="s">
        <v>10</v>
      </c>
      <c r="I339" s="306"/>
      <c r="J339" s="306"/>
      <c r="K339" s="154"/>
      <c r="L339" s="170"/>
      <c r="M339" s="170"/>
      <c r="N339" s="170"/>
    </row>
    <row r="340" spans="1:14" ht="32.25" customHeight="1" x14ac:dyDescent="0.2">
      <c r="A340" s="308"/>
      <c r="B340" s="307" t="s">
        <v>463</v>
      </c>
      <c r="C340" s="471" t="s">
        <v>176</v>
      </c>
      <c r="D340" s="471"/>
      <c r="E340" s="306" t="s">
        <v>169</v>
      </c>
      <c r="F340" s="306" t="s">
        <v>155</v>
      </c>
      <c r="G340" s="306" t="s">
        <v>153</v>
      </c>
      <c r="H340" s="306" t="s">
        <v>10</v>
      </c>
      <c r="I340" s="306" t="s">
        <v>145</v>
      </c>
      <c r="J340" s="306"/>
      <c r="K340" s="154"/>
      <c r="L340" s="170"/>
      <c r="M340" s="170"/>
      <c r="N340" s="170"/>
    </row>
    <row r="341" spans="1:14" ht="36" customHeight="1" x14ac:dyDescent="0.2">
      <c r="A341" s="308"/>
      <c r="B341" s="166" t="s">
        <v>464</v>
      </c>
      <c r="C341" s="471" t="s">
        <v>176</v>
      </c>
      <c r="D341" s="471"/>
      <c r="E341" s="306" t="s">
        <v>169</v>
      </c>
      <c r="F341" s="306" t="s">
        <v>155</v>
      </c>
      <c r="G341" s="306" t="s">
        <v>153</v>
      </c>
      <c r="H341" s="306" t="s">
        <v>10</v>
      </c>
      <c r="I341" s="306" t="s">
        <v>145</v>
      </c>
      <c r="J341" s="301" t="s">
        <v>465</v>
      </c>
      <c r="K341" s="311"/>
      <c r="L341" s="170"/>
      <c r="M341" s="170"/>
      <c r="N341" s="170"/>
    </row>
    <row r="342" spans="1:14" ht="36" customHeight="1" x14ac:dyDescent="0.2">
      <c r="A342" s="308"/>
      <c r="B342" s="127" t="s">
        <v>99</v>
      </c>
      <c r="C342" s="471" t="s">
        <v>176</v>
      </c>
      <c r="D342" s="471"/>
      <c r="E342" s="306" t="s">
        <v>169</v>
      </c>
      <c r="F342" s="306" t="s">
        <v>155</v>
      </c>
      <c r="G342" s="306" t="s">
        <v>153</v>
      </c>
      <c r="H342" s="306" t="s">
        <v>10</v>
      </c>
      <c r="I342" s="306" t="s">
        <v>145</v>
      </c>
      <c r="J342" s="301" t="s">
        <v>465</v>
      </c>
      <c r="K342" s="311" t="s">
        <v>223</v>
      </c>
      <c r="L342" s="170"/>
      <c r="M342" s="170"/>
      <c r="N342" s="170"/>
    </row>
    <row r="343" spans="1:14" ht="32.25" customHeight="1" x14ac:dyDescent="0.2">
      <c r="A343" s="308"/>
      <c r="B343" s="127" t="s">
        <v>466</v>
      </c>
      <c r="C343" s="471" t="s">
        <v>176</v>
      </c>
      <c r="D343" s="471"/>
      <c r="E343" s="306" t="s">
        <v>169</v>
      </c>
      <c r="F343" s="306" t="s">
        <v>155</v>
      </c>
      <c r="G343" s="306" t="s">
        <v>153</v>
      </c>
      <c r="H343" s="306" t="s">
        <v>10</v>
      </c>
      <c r="I343" s="306" t="s">
        <v>145</v>
      </c>
      <c r="J343" s="301" t="s">
        <v>465</v>
      </c>
      <c r="K343" s="311" t="s">
        <v>467</v>
      </c>
      <c r="L343" s="170"/>
      <c r="M343" s="170"/>
      <c r="N343" s="170"/>
    </row>
    <row r="344" spans="1:14" x14ac:dyDescent="0.2">
      <c r="A344" s="484" t="s">
        <v>109</v>
      </c>
      <c r="B344" s="484"/>
      <c r="C344" s="471" t="s">
        <v>176</v>
      </c>
      <c r="D344" s="471"/>
      <c r="E344" s="95" t="s">
        <v>170</v>
      </c>
      <c r="F344" s="95"/>
      <c r="G344" s="95"/>
      <c r="H344" s="95"/>
      <c r="I344" s="95"/>
      <c r="J344" s="99"/>
      <c r="K344" s="99"/>
      <c r="L344" s="170"/>
      <c r="M344" s="170">
        <v>3554</v>
      </c>
      <c r="N344" s="170">
        <v>7185.1</v>
      </c>
    </row>
    <row r="345" spans="1:14" x14ac:dyDescent="0.2">
      <c r="A345" s="484" t="s">
        <v>109</v>
      </c>
      <c r="B345" s="484"/>
      <c r="C345" s="471" t="s">
        <v>176</v>
      </c>
      <c r="D345" s="471"/>
      <c r="E345" s="95" t="s">
        <v>170</v>
      </c>
      <c r="F345" s="95" t="s">
        <v>170</v>
      </c>
      <c r="G345" s="95"/>
      <c r="H345" s="95"/>
      <c r="I345" s="95"/>
      <c r="J345" s="99"/>
      <c r="K345" s="99"/>
      <c r="L345" s="170"/>
      <c r="M345" s="170">
        <v>3554</v>
      </c>
      <c r="N345" s="170">
        <v>7185.1</v>
      </c>
    </row>
    <row r="346" spans="1:14" ht="27" customHeight="1" x14ac:dyDescent="0.2">
      <c r="A346" s="484" t="s">
        <v>317</v>
      </c>
      <c r="B346" s="484"/>
      <c r="C346" s="471" t="s">
        <v>176</v>
      </c>
      <c r="D346" s="471"/>
      <c r="E346" s="95" t="s">
        <v>170</v>
      </c>
      <c r="F346" s="95" t="s">
        <v>170</v>
      </c>
      <c r="G346" s="95" t="s">
        <v>150</v>
      </c>
      <c r="H346" s="95"/>
      <c r="I346" s="95"/>
      <c r="J346" s="99"/>
      <c r="K346" s="99"/>
      <c r="L346" s="170"/>
      <c r="M346" s="170">
        <v>3554</v>
      </c>
      <c r="N346" s="170">
        <v>7185.1</v>
      </c>
    </row>
    <row r="347" spans="1:14" ht="39" customHeight="1" x14ac:dyDescent="0.2">
      <c r="A347" s="484" t="s">
        <v>318</v>
      </c>
      <c r="B347" s="484"/>
      <c r="C347" s="471" t="s">
        <v>176</v>
      </c>
      <c r="D347" s="471"/>
      <c r="E347" s="95" t="s">
        <v>170</v>
      </c>
      <c r="F347" s="95" t="s">
        <v>170</v>
      </c>
      <c r="G347" s="95" t="s">
        <v>150</v>
      </c>
      <c r="H347" s="95">
        <v>1</v>
      </c>
      <c r="I347" s="95" t="s">
        <v>149</v>
      </c>
      <c r="J347" s="99"/>
      <c r="K347" s="99"/>
      <c r="L347" s="170"/>
      <c r="M347" s="170">
        <v>3554</v>
      </c>
      <c r="N347" s="170">
        <v>7185.1</v>
      </c>
    </row>
    <row r="348" spans="1:14" ht="16.5" customHeight="1" x14ac:dyDescent="0.2">
      <c r="A348" s="484" t="s">
        <v>109</v>
      </c>
      <c r="B348" s="484"/>
      <c r="C348" s="471" t="s">
        <v>176</v>
      </c>
      <c r="D348" s="509"/>
      <c r="E348" s="95" t="s">
        <v>170</v>
      </c>
      <c r="F348" s="95" t="s">
        <v>170</v>
      </c>
      <c r="G348" s="95" t="s">
        <v>150</v>
      </c>
      <c r="H348" s="95">
        <v>1</v>
      </c>
      <c r="I348" s="95" t="s">
        <v>149</v>
      </c>
      <c r="J348" s="95">
        <v>41990</v>
      </c>
      <c r="K348" s="99"/>
      <c r="L348" s="170"/>
      <c r="M348" s="170">
        <v>3554</v>
      </c>
      <c r="N348" s="170">
        <v>7185.1</v>
      </c>
    </row>
    <row r="349" spans="1:14" x14ac:dyDescent="0.2">
      <c r="A349" s="484" t="s">
        <v>38</v>
      </c>
      <c r="B349" s="484"/>
      <c r="C349" s="471" t="s">
        <v>176</v>
      </c>
      <c r="D349" s="471"/>
      <c r="E349" s="95" t="s">
        <v>170</v>
      </c>
      <c r="F349" s="95" t="s">
        <v>170</v>
      </c>
      <c r="G349" s="95" t="s">
        <v>150</v>
      </c>
      <c r="H349" s="95">
        <v>1</v>
      </c>
      <c r="I349" s="95" t="s">
        <v>149</v>
      </c>
      <c r="J349" s="95" t="s">
        <v>171</v>
      </c>
      <c r="K349" s="95">
        <v>800</v>
      </c>
      <c r="L349" s="170"/>
      <c r="M349" s="170">
        <v>3554</v>
      </c>
      <c r="N349" s="170">
        <v>7185.1</v>
      </c>
    </row>
    <row r="350" spans="1:14" x14ac:dyDescent="0.2">
      <c r="A350" s="484" t="s">
        <v>110</v>
      </c>
      <c r="B350" s="484"/>
      <c r="C350" s="471" t="s">
        <v>176</v>
      </c>
      <c r="D350" s="471"/>
      <c r="E350" s="95" t="s">
        <v>170</v>
      </c>
      <c r="F350" s="95" t="s">
        <v>170</v>
      </c>
      <c r="G350" s="95" t="s">
        <v>150</v>
      </c>
      <c r="H350" s="95">
        <v>1</v>
      </c>
      <c r="I350" s="95" t="s">
        <v>149</v>
      </c>
      <c r="J350" s="95" t="s">
        <v>171</v>
      </c>
      <c r="K350" s="95" t="s">
        <v>172</v>
      </c>
      <c r="L350" s="170"/>
      <c r="M350" s="170">
        <v>3554</v>
      </c>
      <c r="N350" s="170">
        <v>7185.1</v>
      </c>
    </row>
    <row r="351" spans="1:14" ht="39.75" customHeight="1" x14ac:dyDescent="0.2">
      <c r="A351" s="494" t="s">
        <v>334</v>
      </c>
      <c r="B351" s="494"/>
      <c r="C351" s="479">
        <v>902</v>
      </c>
      <c r="D351" s="479"/>
      <c r="E351" s="96"/>
      <c r="F351" s="118"/>
      <c r="G351" s="118"/>
      <c r="H351" s="118"/>
      <c r="I351" s="118"/>
      <c r="J351" s="118"/>
      <c r="K351" s="118"/>
      <c r="L351" s="384">
        <f>L352+L359+L428+L450</f>
        <v>187864.2</v>
      </c>
      <c r="M351" s="384">
        <f>M352+M359+M428+M450</f>
        <v>193136.5</v>
      </c>
      <c r="N351" s="384">
        <f>N352+N359+N428+N450</f>
        <v>199916.69999999998</v>
      </c>
    </row>
    <row r="352" spans="1:14" x14ac:dyDescent="0.2">
      <c r="A352" s="484" t="s">
        <v>29</v>
      </c>
      <c r="B352" s="484"/>
      <c r="C352" s="471">
        <v>902</v>
      </c>
      <c r="D352" s="471"/>
      <c r="E352" s="95" t="s">
        <v>144</v>
      </c>
      <c r="F352" s="99"/>
      <c r="G352" s="99"/>
      <c r="H352" s="99"/>
      <c r="I352" s="99"/>
      <c r="J352" s="99"/>
      <c r="K352" s="99"/>
      <c r="L352" s="170">
        <v>3</v>
      </c>
      <c r="M352" s="170">
        <v>3</v>
      </c>
      <c r="N352" s="170">
        <v>3</v>
      </c>
    </row>
    <row r="353" spans="1:14" ht="61.5" customHeight="1" x14ac:dyDescent="0.2">
      <c r="A353" s="484" t="s">
        <v>410</v>
      </c>
      <c r="B353" s="484"/>
      <c r="C353" s="471">
        <v>902</v>
      </c>
      <c r="D353" s="471"/>
      <c r="E353" s="95" t="s">
        <v>144</v>
      </c>
      <c r="F353" s="95" t="s">
        <v>146</v>
      </c>
      <c r="G353" s="99"/>
      <c r="H353" s="99"/>
      <c r="I353" s="99"/>
      <c r="J353" s="99"/>
      <c r="K353" s="99"/>
      <c r="L353" s="170">
        <v>3</v>
      </c>
      <c r="M353" s="170">
        <v>3</v>
      </c>
      <c r="N353" s="170">
        <v>3</v>
      </c>
    </row>
    <row r="354" spans="1:14" ht="42" customHeight="1" x14ac:dyDescent="0.2">
      <c r="A354" s="484" t="s">
        <v>111</v>
      </c>
      <c r="B354" s="484"/>
      <c r="C354" s="471">
        <v>902</v>
      </c>
      <c r="D354" s="471"/>
      <c r="E354" s="95" t="s">
        <v>144</v>
      </c>
      <c r="F354" s="95" t="s">
        <v>146</v>
      </c>
      <c r="G354" s="95" t="s">
        <v>148</v>
      </c>
      <c r="H354" s="92"/>
      <c r="I354" s="92"/>
      <c r="J354" s="94"/>
      <c r="K354" s="92"/>
      <c r="L354" s="170">
        <v>3</v>
      </c>
      <c r="M354" s="170">
        <v>3</v>
      </c>
      <c r="N354" s="170">
        <v>3</v>
      </c>
    </row>
    <row r="355" spans="1:14" ht="51" customHeight="1" x14ac:dyDescent="0.2">
      <c r="A355" s="484" t="s">
        <v>112</v>
      </c>
      <c r="B355" s="484"/>
      <c r="C355" s="471">
        <v>902</v>
      </c>
      <c r="D355" s="471"/>
      <c r="E355" s="95" t="s">
        <v>144</v>
      </c>
      <c r="F355" s="95" t="s">
        <v>146</v>
      </c>
      <c r="G355" s="95" t="s">
        <v>148</v>
      </c>
      <c r="H355" s="92">
        <v>1</v>
      </c>
      <c r="I355" s="95" t="s">
        <v>149</v>
      </c>
      <c r="J355" s="94"/>
      <c r="K355" s="92"/>
      <c r="L355" s="170">
        <v>3</v>
      </c>
      <c r="M355" s="170">
        <v>3</v>
      </c>
      <c r="N355" s="170">
        <v>3</v>
      </c>
    </row>
    <row r="356" spans="1:14" ht="27" customHeight="1" x14ac:dyDescent="0.2">
      <c r="A356" s="484" t="s">
        <v>482</v>
      </c>
      <c r="B356" s="484"/>
      <c r="C356" s="471">
        <v>902</v>
      </c>
      <c r="D356" s="471"/>
      <c r="E356" s="95" t="s">
        <v>144</v>
      </c>
      <c r="F356" s="95" t="s">
        <v>146</v>
      </c>
      <c r="G356" s="95" t="s">
        <v>148</v>
      </c>
      <c r="H356" s="92">
        <v>1</v>
      </c>
      <c r="I356" s="95" t="s">
        <v>149</v>
      </c>
      <c r="J356" s="94">
        <v>41120</v>
      </c>
      <c r="K356" s="92"/>
      <c r="L356" s="170">
        <v>3</v>
      </c>
      <c r="M356" s="170">
        <v>3</v>
      </c>
      <c r="N356" s="170">
        <v>3</v>
      </c>
    </row>
    <row r="357" spans="1:14" ht="26.25" customHeight="1" x14ac:dyDescent="0.2">
      <c r="A357" s="484" t="s">
        <v>36</v>
      </c>
      <c r="B357" s="484"/>
      <c r="C357" s="471">
        <v>902</v>
      </c>
      <c r="D357" s="471"/>
      <c r="E357" s="95" t="s">
        <v>144</v>
      </c>
      <c r="F357" s="95" t="s">
        <v>146</v>
      </c>
      <c r="G357" s="95" t="s">
        <v>148</v>
      </c>
      <c r="H357" s="92">
        <v>1</v>
      </c>
      <c r="I357" s="95" t="s">
        <v>149</v>
      </c>
      <c r="J357" s="94">
        <v>41120</v>
      </c>
      <c r="K357" s="92">
        <v>200</v>
      </c>
      <c r="L357" s="170">
        <v>3</v>
      </c>
      <c r="M357" s="170">
        <v>3</v>
      </c>
      <c r="N357" s="170">
        <v>3</v>
      </c>
    </row>
    <row r="358" spans="1:14" ht="39.75" customHeight="1" x14ac:dyDescent="0.2">
      <c r="A358" s="484" t="s">
        <v>37</v>
      </c>
      <c r="B358" s="484"/>
      <c r="C358" s="471">
        <v>902</v>
      </c>
      <c r="D358" s="471"/>
      <c r="E358" s="95" t="s">
        <v>144</v>
      </c>
      <c r="F358" s="95" t="s">
        <v>146</v>
      </c>
      <c r="G358" s="95" t="s">
        <v>148</v>
      </c>
      <c r="H358" s="92">
        <v>1</v>
      </c>
      <c r="I358" s="95" t="s">
        <v>149</v>
      </c>
      <c r="J358" s="94">
        <v>41120</v>
      </c>
      <c r="K358" s="92">
        <v>240</v>
      </c>
      <c r="L358" s="170">
        <v>3</v>
      </c>
      <c r="M358" s="170">
        <v>3</v>
      </c>
      <c r="N358" s="170">
        <v>3</v>
      </c>
    </row>
    <row r="359" spans="1:14" x14ac:dyDescent="0.2">
      <c r="A359" s="484" t="s">
        <v>64</v>
      </c>
      <c r="B359" s="484"/>
      <c r="C359" s="471">
        <v>902</v>
      </c>
      <c r="D359" s="471"/>
      <c r="E359" s="95" t="s">
        <v>157</v>
      </c>
      <c r="F359" s="95"/>
      <c r="G359" s="95"/>
      <c r="H359" s="92"/>
      <c r="I359" s="92"/>
      <c r="J359" s="92"/>
      <c r="K359" s="92"/>
      <c r="L359" s="170">
        <f>L360+L370+L402+L413</f>
        <v>154162.90000000002</v>
      </c>
      <c r="M359" s="170">
        <f>M360+M370+M402+M413</f>
        <v>154147.80000000002</v>
      </c>
      <c r="N359" s="170">
        <f>N360+N370+N402+N413</f>
        <v>160346.19999999998</v>
      </c>
    </row>
    <row r="360" spans="1:14" x14ac:dyDescent="0.2">
      <c r="A360" s="484" t="s">
        <v>113</v>
      </c>
      <c r="B360" s="484"/>
      <c r="C360" s="471">
        <v>902</v>
      </c>
      <c r="D360" s="471"/>
      <c r="E360" s="95" t="s">
        <v>157</v>
      </c>
      <c r="F360" s="95" t="s">
        <v>144</v>
      </c>
      <c r="G360" s="95"/>
      <c r="H360" s="92"/>
      <c r="I360" s="92"/>
      <c r="J360" s="94"/>
      <c r="K360" s="92"/>
      <c r="L360" s="170">
        <f t="shared" ref="L360:N360" si="31">L361</f>
        <v>32682.800000000003</v>
      </c>
      <c r="M360" s="170">
        <f t="shared" si="31"/>
        <v>34470.800000000003</v>
      </c>
      <c r="N360" s="170">
        <f t="shared" si="31"/>
        <v>36753.9</v>
      </c>
    </row>
    <row r="361" spans="1:14" ht="42.75" customHeight="1" x14ac:dyDescent="0.2">
      <c r="A361" s="484" t="s">
        <v>436</v>
      </c>
      <c r="B361" s="484"/>
      <c r="C361" s="471">
        <v>902</v>
      </c>
      <c r="D361" s="471"/>
      <c r="E361" s="95" t="s">
        <v>157</v>
      </c>
      <c r="F361" s="95" t="s">
        <v>144</v>
      </c>
      <c r="G361" s="95" t="s">
        <v>145</v>
      </c>
      <c r="H361" s="92"/>
      <c r="I361" s="92"/>
      <c r="J361" s="94"/>
      <c r="K361" s="92"/>
      <c r="L361" s="170">
        <f>L362</f>
        <v>32682.800000000003</v>
      </c>
      <c r="M361" s="170">
        <f>M362</f>
        <v>34470.800000000003</v>
      </c>
      <c r="N361" s="170">
        <f>N362</f>
        <v>36753.9</v>
      </c>
    </row>
    <row r="362" spans="1:14" ht="31.5" customHeight="1" x14ac:dyDescent="0.2">
      <c r="A362" s="484" t="s">
        <v>114</v>
      </c>
      <c r="B362" s="484"/>
      <c r="C362" s="471">
        <v>902</v>
      </c>
      <c r="D362" s="471"/>
      <c r="E362" s="95" t="s">
        <v>157</v>
      </c>
      <c r="F362" s="95" t="s">
        <v>144</v>
      </c>
      <c r="G362" s="95" t="s">
        <v>145</v>
      </c>
      <c r="H362" s="92">
        <v>0</v>
      </c>
      <c r="I362" s="95" t="s">
        <v>144</v>
      </c>
      <c r="J362" s="94"/>
      <c r="K362" s="92"/>
      <c r="L362" s="170">
        <f>L363+L366</f>
        <v>32682.800000000003</v>
      </c>
      <c r="M362" s="170">
        <f>M363+M366</f>
        <v>34470.800000000003</v>
      </c>
      <c r="N362" s="170">
        <f>N363+N366</f>
        <v>36753.9</v>
      </c>
    </row>
    <row r="363" spans="1:14" ht="18" customHeight="1" x14ac:dyDescent="0.2">
      <c r="A363" s="484" t="s">
        <v>115</v>
      </c>
      <c r="B363" s="484"/>
      <c r="C363" s="471">
        <v>902</v>
      </c>
      <c r="D363" s="471"/>
      <c r="E363" s="95" t="s">
        <v>157</v>
      </c>
      <c r="F363" s="95" t="s">
        <v>144</v>
      </c>
      <c r="G363" s="95" t="s">
        <v>145</v>
      </c>
      <c r="H363" s="92">
        <v>0</v>
      </c>
      <c r="I363" s="92" t="s">
        <v>144</v>
      </c>
      <c r="J363" s="94">
        <v>61100</v>
      </c>
      <c r="K363" s="92"/>
      <c r="L363" s="413">
        <v>6606.4</v>
      </c>
      <c r="M363" s="456">
        <v>6606.4</v>
      </c>
      <c r="N363" s="457">
        <v>6765.2</v>
      </c>
    </row>
    <row r="364" spans="1:14" ht="40.5" customHeight="1" x14ac:dyDescent="0.2">
      <c r="A364" s="484" t="s">
        <v>50</v>
      </c>
      <c r="B364" s="484"/>
      <c r="C364" s="471">
        <v>902</v>
      </c>
      <c r="D364" s="471"/>
      <c r="E364" s="95" t="s">
        <v>157</v>
      </c>
      <c r="F364" s="95" t="s">
        <v>144</v>
      </c>
      <c r="G364" s="95" t="s">
        <v>145</v>
      </c>
      <c r="H364" s="92">
        <v>0</v>
      </c>
      <c r="I364" s="95" t="s">
        <v>144</v>
      </c>
      <c r="J364" s="94">
        <v>61100</v>
      </c>
      <c r="K364" s="92">
        <v>600</v>
      </c>
      <c r="L364" s="413">
        <v>6606.4</v>
      </c>
      <c r="M364" s="456">
        <v>6606.4</v>
      </c>
      <c r="N364" s="457">
        <v>6765.2</v>
      </c>
    </row>
    <row r="365" spans="1:14" x14ac:dyDescent="0.2">
      <c r="A365" s="484" t="s">
        <v>51</v>
      </c>
      <c r="B365" s="484"/>
      <c r="C365" s="471">
        <v>902</v>
      </c>
      <c r="D365" s="471"/>
      <c r="E365" s="95" t="s">
        <v>157</v>
      </c>
      <c r="F365" s="95" t="s">
        <v>144</v>
      </c>
      <c r="G365" s="95" t="s">
        <v>145</v>
      </c>
      <c r="H365" s="92">
        <v>0</v>
      </c>
      <c r="I365" s="95" t="s">
        <v>144</v>
      </c>
      <c r="J365" s="94">
        <v>61100</v>
      </c>
      <c r="K365" s="92">
        <v>610</v>
      </c>
      <c r="L365" s="413">
        <v>6606.4</v>
      </c>
      <c r="M365" s="456">
        <v>6606.4</v>
      </c>
      <c r="N365" s="457">
        <v>6765.2</v>
      </c>
    </row>
    <row r="366" spans="1:14" ht="152.25" customHeight="1" x14ac:dyDescent="0.2">
      <c r="A366" s="488" t="s">
        <v>116</v>
      </c>
      <c r="B366" s="488"/>
      <c r="C366" s="471">
        <v>902</v>
      </c>
      <c r="D366" s="471"/>
      <c r="E366" s="471" t="s">
        <v>157</v>
      </c>
      <c r="F366" s="471" t="s">
        <v>144</v>
      </c>
      <c r="G366" s="471" t="s">
        <v>145</v>
      </c>
      <c r="H366" s="476">
        <v>0</v>
      </c>
      <c r="I366" s="476" t="s">
        <v>144</v>
      </c>
      <c r="J366" s="476">
        <v>77090</v>
      </c>
      <c r="K366" s="476"/>
      <c r="L366" s="170">
        <v>26076.400000000001</v>
      </c>
      <c r="M366" s="170">
        <v>27864.400000000001</v>
      </c>
      <c r="N366" s="170">
        <v>29988.7</v>
      </c>
    </row>
    <row r="367" spans="1:14" ht="12.75" hidden="1" customHeight="1" x14ac:dyDescent="0.2">
      <c r="A367" s="488"/>
      <c r="B367" s="488"/>
      <c r="C367" s="471"/>
      <c r="D367" s="471"/>
      <c r="E367" s="471"/>
      <c r="F367" s="471"/>
      <c r="G367" s="471"/>
      <c r="H367" s="476"/>
      <c r="I367" s="476"/>
      <c r="J367" s="476"/>
      <c r="K367" s="476"/>
      <c r="L367" s="170">
        <v>26076.400000000001</v>
      </c>
      <c r="M367" s="170">
        <v>27864.400000000001</v>
      </c>
      <c r="N367" s="170">
        <v>29988.7</v>
      </c>
    </row>
    <row r="368" spans="1:14" ht="39" customHeight="1" x14ac:dyDescent="0.2">
      <c r="A368" s="484" t="s">
        <v>50</v>
      </c>
      <c r="B368" s="484"/>
      <c r="C368" s="471">
        <v>902</v>
      </c>
      <c r="D368" s="471"/>
      <c r="E368" s="95" t="s">
        <v>157</v>
      </c>
      <c r="F368" s="95" t="s">
        <v>144</v>
      </c>
      <c r="G368" s="95" t="s">
        <v>145</v>
      </c>
      <c r="H368" s="92">
        <v>0</v>
      </c>
      <c r="I368" s="95" t="s">
        <v>144</v>
      </c>
      <c r="J368" s="92">
        <v>77090</v>
      </c>
      <c r="K368" s="92">
        <v>600</v>
      </c>
      <c r="L368" s="170">
        <v>26076.400000000001</v>
      </c>
      <c r="M368" s="170">
        <v>27864.400000000001</v>
      </c>
      <c r="N368" s="170">
        <v>29988.7</v>
      </c>
    </row>
    <row r="369" spans="1:14" x14ac:dyDescent="0.2">
      <c r="A369" s="484" t="s">
        <v>51</v>
      </c>
      <c r="B369" s="484"/>
      <c r="C369" s="471">
        <v>902</v>
      </c>
      <c r="D369" s="471"/>
      <c r="E369" s="95" t="s">
        <v>157</v>
      </c>
      <c r="F369" s="95" t="s">
        <v>144</v>
      </c>
      <c r="G369" s="95" t="s">
        <v>145</v>
      </c>
      <c r="H369" s="92">
        <v>0</v>
      </c>
      <c r="I369" s="95" t="s">
        <v>144</v>
      </c>
      <c r="J369" s="94">
        <v>77090</v>
      </c>
      <c r="K369" s="92">
        <v>610</v>
      </c>
      <c r="L369" s="170">
        <v>26076.400000000001</v>
      </c>
      <c r="M369" s="170">
        <v>27864.400000000001</v>
      </c>
      <c r="N369" s="170">
        <v>29988.7</v>
      </c>
    </row>
    <row r="370" spans="1:14" x14ac:dyDescent="0.2">
      <c r="A370" s="484" t="s">
        <v>117</v>
      </c>
      <c r="B370" s="484"/>
      <c r="C370" s="471">
        <v>902</v>
      </c>
      <c r="D370" s="471"/>
      <c r="E370" s="95" t="s">
        <v>157</v>
      </c>
      <c r="F370" s="95" t="s">
        <v>145</v>
      </c>
      <c r="G370" s="95"/>
      <c r="H370" s="92"/>
      <c r="I370" s="92"/>
      <c r="J370" s="94"/>
      <c r="K370" s="92"/>
      <c r="L370" s="170">
        <f>L371+L392+L397</f>
        <v>101405.6</v>
      </c>
      <c r="M370" s="170">
        <f t="shared" ref="M370:N370" si="32">M371</f>
        <v>105147.9</v>
      </c>
      <c r="N370" s="170">
        <f t="shared" si="32"/>
        <v>109063.1</v>
      </c>
    </row>
    <row r="371" spans="1:14" ht="40.5" customHeight="1" x14ac:dyDescent="0.2">
      <c r="A371" s="484" t="s">
        <v>436</v>
      </c>
      <c r="B371" s="484"/>
      <c r="C371" s="471">
        <v>902</v>
      </c>
      <c r="D371" s="471"/>
      <c r="E371" s="95" t="s">
        <v>157</v>
      </c>
      <c r="F371" s="95" t="s">
        <v>145</v>
      </c>
      <c r="G371" s="95" t="s">
        <v>145</v>
      </c>
      <c r="H371" s="92">
        <v>0</v>
      </c>
      <c r="I371" s="92"/>
      <c r="J371" s="94"/>
      <c r="K371" s="92"/>
      <c r="L371" s="170">
        <f t="shared" ref="L371:M371" si="33">L372+L382</f>
        <v>101385.60000000001</v>
      </c>
      <c r="M371" s="170">
        <f t="shared" si="33"/>
        <v>105147.9</v>
      </c>
      <c r="N371" s="170">
        <f t="shared" ref="N371" si="34">N372+N382</f>
        <v>109063.1</v>
      </c>
    </row>
    <row r="372" spans="1:14" ht="31.5" customHeight="1" x14ac:dyDescent="0.2">
      <c r="A372" s="484" t="s">
        <v>118</v>
      </c>
      <c r="B372" s="484"/>
      <c r="C372" s="471">
        <v>902</v>
      </c>
      <c r="D372" s="471"/>
      <c r="E372" s="95" t="s">
        <v>157</v>
      </c>
      <c r="F372" s="95" t="s">
        <v>145</v>
      </c>
      <c r="G372" s="95" t="s">
        <v>145</v>
      </c>
      <c r="H372" s="92">
        <v>0</v>
      </c>
      <c r="I372" s="95" t="s">
        <v>145</v>
      </c>
      <c r="J372" s="94"/>
      <c r="K372" s="92"/>
      <c r="L372" s="170">
        <f t="shared" ref="L372:M372" si="35">L373+L376+L379</f>
        <v>101385.60000000001</v>
      </c>
      <c r="M372" s="170">
        <f t="shared" si="35"/>
        <v>105147.9</v>
      </c>
      <c r="N372" s="170">
        <f t="shared" ref="N372" si="36">N373+N376+N379</f>
        <v>109063.1</v>
      </c>
    </row>
    <row r="373" spans="1:14" ht="31.5" customHeight="1" x14ac:dyDescent="0.2">
      <c r="A373" s="484" t="s">
        <v>119</v>
      </c>
      <c r="B373" s="484"/>
      <c r="C373" s="471">
        <v>902</v>
      </c>
      <c r="D373" s="471"/>
      <c r="E373" s="95" t="s">
        <v>157</v>
      </c>
      <c r="F373" s="95" t="s">
        <v>145</v>
      </c>
      <c r="G373" s="95" t="s">
        <v>145</v>
      </c>
      <c r="H373" s="92">
        <v>0</v>
      </c>
      <c r="I373" s="95" t="s">
        <v>145</v>
      </c>
      <c r="J373" s="94">
        <v>61090</v>
      </c>
      <c r="K373" s="92"/>
      <c r="L373" s="170">
        <v>14619.6</v>
      </c>
      <c r="M373" s="170">
        <v>12450.2</v>
      </c>
      <c r="N373" s="170">
        <v>9519</v>
      </c>
    </row>
    <row r="374" spans="1:14" ht="39" customHeight="1" x14ac:dyDescent="0.2">
      <c r="A374" s="484" t="s">
        <v>50</v>
      </c>
      <c r="B374" s="484"/>
      <c r="C374" s="471">
        <v>902</v>
      </c>
      <c r="D374" s="471"/>
      <c r="E374" s="95" t="s">
        <v>157</v>
      </c>
      <c r="F374" s="95" t="s">
        <v>145</v>
      </c>
      <c r="G374" s="95" t="s">
        <v>145</v>
      </c>
      <c r="H374" s="92">
        <v>0</v>
      </c>
      <c r="I374" s="95" t="s">
        <v>145</v>
      </c>
      <c r="J374" s="94">
        <v>61090</v>
      </c>
      <c r="K374" s="92">
        <v>600</v>
      </c>
      <c r="L374" s="170">
        <v>14619.6</v>
      </c>
      <c r="M374" s="170">
        <v>12450.2</v>
      </c>
      <c r="N374" s="170">
        <v>9519</v>
      </c>
    </row>
    <row r="375" spans="1:14" x14ac:dyDescent="0.2">
      <c r="A375" s="484" t="s">
        <v>51</v>
      </c>
      <c r="B375" s="484"/>
      <c r="C375" s="471">
        <v>902</v>
      </c>
      <c r="D375" s="471"/>
      <c r="E375" s="95" t="s">
        <v>157</v>
      </c>
      <c r="F375" s="95" t="s">
        <v>145</v>
      </c>
      <c r="G375" s="95" t="s">
        <v>145</v>
      </c>
      <c r="H375" s="92">
        <v>0</v>
      </c>
      <c r="I375" s="95" t="s">
        <v>145</v>
      </c>
      <c r="J375" s="94">
        <v>61090</v>
      </c>
      <c r="K375" s="89">
        <v>610</v>
      </c>
      <c r="L375" s="170">
        <v>14619.6</v>
      </c>
      <c r="M375" s="170">
        <v>12450.2</v>
      </c>
      <c r="N375" s="170">
        <v>9519</v>
      </c>
    </row>
    <row r="376" spans="1:14" ht="181.5" customHeight="1" x14ac:dyDescent="0.2">
      <c r="A376" s="493" t="s">
        <v>120</v>
      </c>
      <c r="B376" s="493"/>
      <c r="C376" s="471">
        <v>902</v>
      </c>
      <c r="D376" s="471"/>
      <c r="E376" s="95" t="s">
        <v>157</v>
      </c>
      <c r="F376" s="95" t="s">
        <v>145</v>
      </c>
      <c r="G376" s="95" t="s">
        <v>145</v>
      </c>
      <c r="H376" s="92">
        <v>0</v>
      </c>
      <c r="I376" s="92" t="s">
        <v>145</v>
      </c>
      <c r="J376" s="92">
        <v>77080</v>
      </c>
      <c r="K376" s="92"/>
      <c r="L376" s="170">
        <v>84673</v>
      </c>
      <c r="M376" s="170">
        <v>90662.8</v>
      </c>
      <c r="N376" s="170">
        <v>97569.600000000006</v>
      </c>
    </row>
    <row r="377" spans="1:14" ht="40.5" customHeight="1" x14ac:dyDescent="0.2">
      <c r="A377" s="484" t="s">
        <v>50</v>
      </c>
      <c r="B377" s="484"/>
      <c r="C377" s="471">
        <v>902</v>
      </c>
      <c r="D377" s="471"/>
      <c r="E377" s="95" t="s">
        <v>157</v>
      </c>
      <c r="F377" s="95" t="s">
        <v>145</v>
      </c>
      <c r="G377" s="95" t="s">
        <v>145</v>
      </c>
      <c r="H377" s="92">
        <v>0</v>
      </c>
      <c r="I377" s="95" t="s">
        <v>145</v>
      </c>
      <c r="J377" s="94">
        <v>77080</v>
      </c>
      <c r="K377" s="92">
        <v>600</v>
      </c>
      <c r="L377" s="170">
        <v>84673</v>
      </c>
      <c r="M377" s="170">
        <v>90662.8</v>
      </c>
      <c r="N377" s="170">
        <v>97569.600000000006</v>
      </c>
    </row>
    <row r="378" spans="1:14" x14ac:dyDescent="0.2">
      <c r="A378" s="484" t="s">
        <v>51</v>
      </c>
      <c r="B378" s="484"/>
      <c r="C378" s="471">
        <v>902</v>
      </c>
      <c r="D378" s="471"/>
      <c r="E378" s="95" t="s">
        <v>157</v>
      </c>
      <c r="F378" s="95" t="s">
        <v>145</v>
      </c>
      <c r="G378" s="95" t="s">
        <v>145</v>
      </c>
      <c r="H378" s="92">
        <v>0</v>
      </c>
      <c r="I378" s="95" t="s">
        <v>145</v>
      </c>
      <c r="J378" s="94">
        <v>77080</v>
      </c>
      <c r="K378" s="92">
        <v>610</v>
      </c>
      <c r="L378" s="170">
        <v>84673</v>
      </c>
      <c r="M378" s="170">
        <v>90662.8</v>
      </c>
      <c r="N378" s="170">
        <v>97569.600000000006</v>
      </c>
    </row>
    <row r="379" spans="1:14" ht="51.75" customHeight="1" x14ac:dyDescent="0.2">
      <c r="A379" s="484" t="s">
        <v>411</v>
      </c>
      <c r="B379" s="484"/>
      <c r="C379" s="471">
        <v>902</v>
      </c>
      <c r="D379" s="471"/>
      <c r="E379" s="95" t="s">
        <v>157</v>
      </c>
      <c r="F379" s="95" t="s">
        <v>145</v>
      </c>
      <c r="G379" s="95" t="s">
        <v>145</v>
      </c>
      <c r="H379" s="92">
        <v>0</v>
      </c>
      <c r="I379" s="92" t="s">
        <v>145</v>
      </c>
      <c r="J379" s="94" t="s">
        <v>158</v>
      </c>
      <c r="K379" s="92"/>
      <c r="L379" s="387">
        <v>2093</v>
      </c>
      <c r="M379" s="387">
        <v>2034.9</v>
      </c>
      <c r="N379" s="387">
        <v>1974.5</v>
      </c>
    </row>
    <row r="380" spans="1:14" ht="47.25" customHeight="1" x14ac:dyDescent="0.2">
      <c r="A380" s="484" t="s">
        <v>50</v>
      </c>
      <c r="B380" s="484"/>
      <c r="C380" s="471">
        <v>902</v>
      </c>
      <c r="D380" s="471"/>
      <c r="E380" s="95" t="s">
        <v>157</v>
      </c>
      <c r="F380" s="95" t="s">
        <v>145</v>
      </c>
      <c r="G380" s="95" t="s">
        <v>145</v>
      </c>
      <c r="H380" s="92">
        <v>0</v>
      </c>
      <c r="I380" s="95" t="s">
        <v>145</v>
      </c>
      <c r="J380" s="92" t="s">
        <v>158</v>
      </c>
      <c r="K380" s="92">
        <v>600</v>
      </c>
      <c r="L380" s="387">
        <v>2093</v>
      </c>
      <c r="M380" s="387">
        <v>2034.9</v>
      </c>
      <c r="N380" s="387">
        <v>1974.5</v>
      </c>
    </row>
    <row r="381" spans="1:14" x14ac:dyDescent="0.2">
      <c r="A381" s="484" t="s">
        <v>51</v>
      </c>
      <c r="B381" s="484"/>
      <c r="C381" s="471">
        <v>902</v>
      </c>
      <c r="D381" s="471"/>
      <c r="E381" s="95" t="s">
        <v>157</v>
      </c>
      <c r="F381" s="95" t="s">
        <v>145</v>
      </c>
      <c r="G381" s="95" t="s">
        <v>145</v>
      </c>
      <c r="H381" s="92">
        <v>0</v>
      </c>
      <c r="I381" s="95" t="s">
        <v>145</v>
      </c>
      <c r="J381" s="92" t="s">
        <v>158</v>
      </c>
      <c r="K381" s="92">
        <v>610</v>
      </c>
      <c r="L381" s="387">
        <v>2093</v>
      </c>
      <c r="M381" s="387">
        <v>2034.9</v>
      </c>
      <c r="N381" s="387">
        <v>1974.5</v>
      </c>
    </row>
    <row r="382" spans="1:14" ht="30" x14ac:dyDescent="0.2">
      <c r="A382" s="287"/>
      <c r="B382" s="291" t="s">
        <v>450</v>
      </c>
      <c r="C382" s="471">
        <v>902</v>
      </c>
      <c r="D382" s="471"/>
      <c r="E382" s="288" t="s">
        <v>157</v>
      </c>
      <c r="F382" s="288" t="s">
        <v>145</v>
      </c>
      <c r="G382" s="158" t="s">
        <v>145</v>
      </c>
      <c r="H382" s="207">
        <v>0</v>
      </c>
      <c r="I382" s="285" t="s">
        <v>451</v>
      </c>
      <c r="J382" s="286"/>
      <c r="K382" s="286"/>
      <c r="L382" s="342">
        <v>0</v>
      </c>
      <c r="M382" s="342">
        <v>0</v>
      </c>
      <c r="N382" s="342">
        <v>0</v>
      </c>
    </row>
    <row r="383" spans="1:14" ht="90" x14ac:dyDescent="0.2">
      <c r="A383" s="287"/>
      <c r="B383" s="290" t="s">
        <v>452</v>
      </c>
      <c r="C383" s="471">
        <v>902</v>
      </c>
      <c r="D383" s="471"/>
      <c r="E383" s="288" t="s">
        <v>157</v>
      </c>
      <c r="F383" s="288" t="s">
        <v>145</v>
      </c>
      <c r="G383" s="158" t="s">
        <v>145</v>
      </c>
      <c r="H383" s="207">
        <v>0</v>
      </c>
      <c r="I383" s="285" t="s">
        <v>451</v>
      </c>
      <c r="J383" s="286">
        <v>50500</v>
      </c>
      <c r="K383" s="286"/>
      <c r="L383" s="342">
        <v>0</v>
      </c>
      <c r="M383" s="342">
        <v>0</v>
      </c>
      <c r="N383" s="342">
        <v>0</v>
      </c>
    </row>
    <row r="384" spans="1:14" ht="38.25" x14ac:dyDescent="0.2">
      <c r="A384" s="287"/>
      <c r="B384" s="289" t="s">
        <v>50</v>
      </c>
      <c r="C384" s="471">
        <v>902</v>
      </c>
      <c r="D384" s="471"/>
      <c r="E384" s="288" t="s">
        <v>157</v>
      </c>
      <c r="F384" s="288" t="s">
        <v>145</v>
      </c>
      <c r="G384" s="158" t="s">
        <v>145</v>
      </c>
      <c r="H384" s="207">
        <v>0</v>
      </c>
      <c r="I384" s="285" t="s">
        <v>451</v>
      </c>
      <c r="J384" s="286">
        <v>50500</v>
      </c>
      <c r="K384" s="110">
        <v>600</v>
      </c>
      <c r="L384" s="342">
        <v>0</v>
      </c>
      <c r="M384" s="342">
        <v>0</v>
      </c>
      <c r="N384" s="342">
        <v>0</v>
      </c>
    </row>
    <row r="385" spans="1:14" x14ac:dyDescent="0.2">
      <c r="A385" s="287"/>
      <c r="B385" s="289" t="s">
        <v>51</v>
      </c>
      <c r="C385" s="471">
        <v>902</v>
      </c>
      <c r="D385" s="471"/>
      <c r="E385" s="288" t="s">
        <v>157</v>
      </c>
      <c r="F385" s="288" t="s">
        <v>145</v>
      </c>
      <c r="G385" s="158" t="s">
        <v>145</v>
      </c>
      <c r="H385" s="207">
        <v>0</v>
      </c>
      <c r="I385" s="285" t="s">
        <v>451</v>
      </c>
      <c r="J385" s="286">
        <v>50500</v>
      </c>
      <c r="K385" s="207">
        <v>610</v>
      </c>
      <c r="L385" s="342">
        <v>0</v>
      </c>
      <c r="M385" s="342">
        <v>0</v>
      </c>
      <c r="N385" s="342">
        <v>0</v>
      </c>
    </row>
    <row r="386" spans="1:14" ht="90" x14ac:dyDescent="0.2">
      <c r="A386" s="287"/>
      <c r="B386" s="290" t="s">
        <v>453</v>
      </c>
      <c r="C386" s="471">
        <v>902</v>
      </c>
      <c r="D386" s="471"/>
      <c r="E386" s="288" t="s">
        <v>157</v>
      </c>
      <c r="F386" s="288" t="s">
        <v>145</v>
      </c>
      <c r="G386" s="158" t="s">
        <v>145</v>
      </c>
      <c r="H386" s="207">
        <v>0</v>
      </c>
      <c r="I386" s="285" t="s">
        <v>451</v>
      </c>
      <c r="J386" s="286">
        <v>51790</v>
      </c>
      <c r="K386" s="286"/>
      <c r="L386" s="342">
        <v>0</v>
      </c>
      <c r="M386" s="342">
        <v>0</v>
      </c>
      <c r="N386" s="342">
        <v>0</v>
      </c>
    </row>
    <row r="387" spans="1:14" ht="38.25" x14ac:dyDescent="0.2">
      <c r="A387" s="287"/>
      <c r="B387" s="289" t="s">
        <v>50</v>
      </c>
      <c r="C387" s="471">
        <v>902</v>
      </c>
      <c r="D387" s="471"/>
      <c r="E387" s="288" t="s">
        <v>157</v>
      </c>
      <c r="F387" s="288" t="s">
        <v>145</v>
      </c>
      <c r="G387" s="158" t="s">
        <v>145</v>
      </c>
      <c r="H387" s="207">
        <v>0</v>
      </c>
      <c r="I387" s="285" t="s">
        <v>451</v>
      </c>
      <c r="J387" s="286">
        <v>51790</v>
      </c>
      <c r="K387" s="110">
        <v>600</v>
      </c>
      <c r="L387" s="342">
        <v>0</v>
      </c>
      <c r="M387" s="342">
        <v>0</v>
      </c>
      <c r="N387" s="342">
        <v>0</v>
      </c>
    </row>
    <row r="388" spans="1:14" x14ac:dyDescent="0.2">
      <c r="A388" s="287"/>
      <c r="B388" s="289" t="s">
        <v>51</v>
      </c>
      <c r="C388" s="471">
        <v>902</v>
      </c>
      <c r="D388" s="471"/>
      <c r="E388" s="288" t="s">
        <v>157</v>
      </c>
      <c r="F388" s="288" t="s">
        <v>145</v>
      </c>
      <c r="G388" s="158" t="s">
        <v>145</v>
      </c>
      <c r="H388" s="207">
        <v>0</v>
      </c>
      <c r="I388" s="285" t="s">
        <v>451</v>
      </c>
      <c r="J388" s="286">
        <v>51790</v>
      </c>
      <c r="K388" s="207">
        <v>610</v>
      </c>
      <c r="L388" s="342">
        <v>0</v>
      </c>
      <c r="M388" s="342">
        <v>0</v>
      </c>
      <c r="N388" s="342">
        <v>0</v>
      </c>
    </row>
    <row r="389" spans="1:14" ht="150" x14ac:dyDescent="0.2">
      <c r="A389" s="287"/>
      <c r="B389" s="290" t="s">
        <v>454</v>
      </c>
      <c r="C389" s="471">
        <v>902</v>
      </c>
      <c r="D389" s="471"/>
      <c r="E389" s="288" t="s">
        <v>157</v>
      </c>
      <c r="F389" s="288" t="s">
        <v>145</v>
      </c>
      <c r="G389" s="158" t="s">
        <v>145</v>
      </c>
      <c r="H389" s="207">
        <v>0</v>
      </c>
      <c r="I389" s="285" t="s">
        <v>451</v>
      </c>
      <c r="J389" s="286">
        <v>53030</v>
      </c>
      <c r="K389" s="286"/>
      <c r="L389" s="342">
        <v>0</v>
      </c>
      <c r="M389" s="342">
        <v>0</v>
      </c>
      <c r="N389" s="342">
        <v>0</v>
      </c>
    </row>
    <row r="390" spans="1:14" ht="38.25" x14ac:dyDescent="0.2">
      <c r="A390" s="287"/>
      <c r="B390" s="289" t="s">
        <v>50</v>
      </c>
      <c r="C390" s="471">
        <v>902</v>
      </c>
      <c r="D390" s="471"/>
      <c r="E390" s="288" t="s">
        <v>157</v>
      </c>
      <c r="F390" s="288" t="s">
        <v>145</v>
      </c>
      <c r="G390" s="158" t="s">
        <v>145</v>
      </c>
      <c r="H390" s="207">
        <v>0</v>
      </c>
      <c r="I390" s="285" t="s">
        <v>451</v>
      </c>
      <c r="J390" s="286">
        <v>53030</v>
      </c>
      <c r="K390" s="110">
        <v>600</v>
      </c>
      <c r="L390" s="342">
        <v>0</v>
      </c>
      <c r="M390" s="342">
        <v>0</v>
      </c>
      <c r="N390" s="342">
        <v>0</v>
      </c>
    </row>
    <row r="391" spans="1:14" x14ac:dyDescent="0.2">
      <c r="A391" s="287"/>
      <c r="B391" s="289" t="s">
        <v>51</v>
      </c>
      <c r="C391" s="471">
        <v>902</v>
      </c>
      <c r="D391" s="471"/>
      <c r="E391" s="288" t="s">
        <v>157</v>
      </c>
      <c r="F391" s="288" t="s">
        <v>145</v>
      </c>
      <c r="G391" s="158" t="s">
        <v>145</v>
      </c>
      <c r="H391" s="207">
        <v>0</v>
      </c>
      <c r="I391" s="285" t="s">
        <v>451</v>
      </c>
      <c r="J391" s="286">
        <v>53030</v>
      </c>
      <c r="K391" s="207">
        <v>610</v>
      </c>
      <c r="L391" s="342">
        <v>0</v>
      </c>
      <c r="M391" s="342">
        <v>0</v>
      </c>
      <c r="N391" s="342">
        <v>0</v>
      </c>
    </row>
    <row r="392" spans="1:14" ht="51" x14ac:dyDescent="0.2">
      <c r="A392" s="237"/>
      <c r="B392" s="268" t="s">
        <v>604</v>
      </c>
      <c r="C392" s="471">
        <v>902</v>
      </c>
      <c r="D392" s="471"/>
      <c r="E392" s="292" t="s">
        <v>157</v>
      </c>
      <c r="F392" s="293" t="s">
        <v>145</v>
      </c>
      <c r="G392" s="235" t="s">
        <v>424</v>
      </c>
      <c r="H392" s="236"/>
      <c r="I392" s="235"/>
      <c r="J392" s="236"/>
      <c r="K392" s="236"/>
      <c r="L392" s="170">
        <v>10</v>
      </c>
      <c r="M392" s="170">
        <v>0</v>
      </c>
      <c r="N392" s="170">
        <v>0</v>
      </c>
    </row>
    <row r="393" spans="1:14" ht="25.5" x14ac:dyDescent="0.2">
      <c r="A393" s="237"/>
      <c r="B393" s="340" t="s">
        <v>423</v>
      </c>
      <c r="C393" s="471">
        <v>902</v>
      </c>
      <c r="D393" s="471"/>
      <c r="E393" s="171" t="s">
        <v>157</v>
      </c>
      <c r="F393" s="158" t="s">
        <v>145</v>
      </c>
      <c r="G393" s="235" t="s">
        <v>424</v>
      </c>
      <c r="H393" s="236">
        <v>0</v>
      </c>
      <c r="I393" s="333" t="s">
        <v>145</v>
      </c>
      <c r="J393" s="236"/>
      <c r="K393" s="236"/>
      <c r="L393" s="170">
        <v>10</v>
      </c>
      <c r="M393" s="170">
        <v>0</v>
      </c>
      <c r="N393" s="170">
        <v>0</v>
      </c>
    </row>
    <row r="394" spans="1:14" ht="25.5" x14ac:dyDescent="0.2">
      <c r="A394" s="237"/>
      <c r="B394" s="239" t="s">
        <v>119</v>
      </c>
      <c r="C394" s="471">
        <v>902</v>
      </c>
      <c r="D394" s="471"/>
      <c r="E394" s="171" t="s">
        <v>157</v>
      </c>
      <c r="F394" s="158" t="s">
        <v>145</v>
      </c>
      <c r="G394" s="235" t="s">
        <v>424</v>
      </c>
      <c r="H394" s="236">
        <v>0</v>
      </c>
      <c r="I394" s="333" t="s">
        <v>145</v>
      </c>
      <c r="J394" s="112">
        <v>61090</v>
      </c>
      <c r="K394" s="236"/>
      <c r="L394" s="170">
        <v>10</v>
      </c>
      <c r="M394" s="170">
        <v>0</v>
      </c>
      <c r="N394" s="170">
        <v>0</v>
      </c>
    </row>
    <row r="395" spans="1:14" ht="38.25" x14ac:dyDescent="0.2">
      <c r="A395" s="237"/>
      <c r="B395" s="239" t="s">
        <v>50</v>
      </c>
      <c r="C395" s="471">
        <v>902</v>
      </c>
      <c r="D395" s="471"/>
      <c r="E395" s="171" t="s">
        <v>157</v>
      </c>
      <c r="F395" s="158" t="s">
        <v>145</v>
      </c>
      <c r="G395" s="235" t="s">
        <v>424</v>
      </c>
      <c r="H395" s="236">
        <v>0</v>
      </c>
      <c r="I395" s="333" t="s">
        <v>145</v>
      </c>
      <c r="J395" s="112">
        <v>61090</v>
      </c>
      <c r="K395" s="236">
        <v>600</v>
      </c>
      <c r="L395" s="170">
        <v>10</v>
      </c>
      <c r="M395" s="170">
        <v>0</v>
      </c>
      <c r="N395" s="170">
        <v>0</v>
      </c>
    </row>
    <row r="396" spans="1:14" x14ac:dyDescent="0.2">
      <c r="A396" s="237"/>
      <c r="B396" s="239" t="s">
        <v>51</v>
      </c>
      <c r="C396" s="471">
        <v>902</v>
      </c>
      <c r="D396" s="471"/>
      <c r="E396" s="171" t="s">
        <v>157</v>
      </c>
      <c r="F396" s="158" t="s">
        <v>145</v>
      </c>
      <c r="G396" s="235" t="s">
        <v>424</v>
      </c>
      <c r="H396" s="236">
        <v>0</v>
      </c>
      <c r="I396" s="333" t="s">
        <v>145</v>
      </c>
      <c r="J396" s="114">
        <v>61090</v>
      </c>
      <c r="K396" s="236">
        <v>610</v>
      </c>
      <c r="L396" s="170">
        <v>10</v>
      </c>
      <c r="M396" s="170">
        <v>0</v>
      </c>
      <c r="N396" s="170">
        <v>0</v>
      </c>
    </row>
    <row r="397" spans="1:14" ht="51" x14ac:dyDescent="0.2">
      <c r="A397" s="303"/>
      <c r="B397" s="221" t="s">
        <v>605</v>
      </c>
      <c r="C397" s="471">
        <v>902</v>
      </c>
      <c r="D397" s="471"/>
      <c r="E397" s="171" t="s">
        <v>157</v>
      </c>
      <c r="F397" s="158" t="s">
        <v>145</v>
      </c>
      <c r="G397" s="301" t="s">
        <v>469</v>
      </c>
      <c r="H397" s="302"/>
      <c r="I397" s="301"/>
      <c r="J397" s="312"/>
      <c r="K397" s="302"/>
      <c r="L397" s="170">
        <v>10</v>
      </c>
      <c r="M397" s="170"/>
      <c r="N397" s="170"/>
    </row>
    <row r="398" spans="1:14" ht="25.5" x14ac:dyDescent="0.2">
      <c r="A398" s="303"/>
      <c r="B398" s="221" t="s">
        <v>468</v>
      </c>
      <c r="C398" s="471">
        <v>902</v>
      </c>
      <c r="D398" s="471"/>
      <c r="E398" s="171" t="s">
        <v>157</v>
      </c>
      <c r="F398" s="158" t="s">
        <v>145</v>
      </c>
      <c r="G398" s="301" t="s">
        <v>469</v>
      </c>
      <c r="H398" s="302">
        <v>0</v>
      </c>
      <c r="I398" s="301" t="s">
        <v>144</v>
      </c>
      <c r="J398" s="312"/>
      <c r="K398" s="302"/>
      <c r="L398" s="170">
        <v>10</v>
      </c>
      <c r="M398" s="170"/>
      <c r="N398" s="170"/>
    </row>
    <row r="399" spans="1:14" ht="25.5" x14ac:dyDescent="0.2">
      <c r="A399" s="303"/>
      <c r="B399" s="307" t="s">
        <v>119</v>
      </c>
      <c r="C399" s="471">
        <v>902</v>
      </c>
      <c r="D399" s="471"/>
      <c r="E399" s="171" t="s">
        <v>157</v>
      </c>
      <c r="F399" s="158" t="s">
        <v>145</v>
      </c>
      <c r="G399" s="301" t="s">
        <v>469</v>
      </c>
      <c r="H399" s="302">
        <v>0</v>
      </c>
      <c r="I399" s="301" t="s">
        <v>144</v>
      </c>
      <c r="J399" s="112">
        <v>61090</v>
      </c>
      <c r="K399" s="302"/>
      <c r="L399" s="170">
        <v>10</v>
      </c>
      <c r="M399" s="170"/>
      <c r="N399" s="170"/>
    </row>
    <row r="400" spans="1:14" ht="38.25" x14ac:dyDescent="0.2">
      <c r="A400" s="303"/>
      <c r="B400" s="307" t="s">
        <v>50</v>
      </c>
      <c r="C400" s="471">
        <v>902</v>
      </c>
      <c r="D400" s="471"/>
      <c r="E400" s="171" t="s">
        <v>157</v>
      </c>
      <c r="F400" s="158" t="s">
        <v>145</v>
      </c>
      <c r="G400" s="301" t="s">
        <v>469</v>
      </c>
      <c r="H400" s="302">
        <v>0</v>
      </c>
      <c r="I400" s="301" t="s">
        <v>144</v>
      </c>
      <c r="J400" s="112">
        <v>61090</v>
      </c>
      <c r="K400" s="302">
        <v>600</v>
      </c>
      <c r="L400" s="170">
        <v>10</v>
      </c>
      <c r="M400" s="170"/>
      <c r="N400" s="170"/>
    </row>
    <row r="401" spans="1:14" x14ac:dyDescent="0.2">
      <c r="A401" s="303"/>
      <c r="B401" s="307" t="s">
        <v>51</v>
      </c>
      <c r="C401" s="471">
        <v>902</v>
      </c>
      <c r="D401" s="471"/>
      <c r="E401" s="171" t="s">
        <v>157</v>
      </c>
      <c r="F401" s="158" t="s">
        <v>145</v>
      </c>
      <c r="G401" s="301" t="s">
        <v>469</v>
      </c>
      <c r="H401" s="302">
        <v>0</v>
      </c>
      <c r="I401" s="301" t="s">
        <v>144</v>
      </c>
      <c r="J401" s="112">
        <v>61090</v>
      </c>
      <c r="K401" s="302">
        <v>610</v>
      </c>
      <c r="L401" s="170">
        <v>10</v>
      </c>
      <c r="M401" s="170"/>
      <c r="N401" s="170"/>
    </row>
    <row r="402" spans="1:14" x14ac:dyDescent="0.2">
      <c r="A402" s="484" t="s">
        <v>121</v>
      </c>
      <c r="B402" s="484"/>
      <c r="C402" s="471">
        <v>902</v>
      </c>
      <c r="D402" s="471"/>
      <c r="E402" s="95" t="s">
        <v>157</v>
      </c>
      <c r="F402" s="95" t="s">
        <v>155</v>
      </c>
      <c r="G402" s="95"/>
      <c r="H402" s="92"/>
      <c r="I402" s="95"/>
      <c r="J402" s="94"/>
      <c r="K402" s="92"/>
      <c r="L402" s="170">
        <f>L403+L408</f>
        <v>16430.099999999999</v>
      </c>
      <c r="M402" s="170">
        <f>M403+M408</f>
        <v>11798.400000000001</v>
      </c>
      <c r="N402" s="170">
        <f>N403+N408</f>
        <v>11798.400000000001</v>
      </c>
    </row>
    <row r="403" spans="1:14" ht="42" customHeight="1" x14ac:dyDescent="0.2">
      <c r="A403" s="484" t="s">
        <v>436</v>
      </c>
      <c r="B403" s="484"/>
      <c r="C403" s="471">
        <v>902</v>
      </c>
      <c r="D403" s="471"/>
      <c r="E403" s="95" t="s">
        <v>157</v>
      </c>
      <c r="F403" s="95" t="s">
        <v>155</v>
      </c>
      <c r="G403" s="95" t="s">
        <v>145</v>
      </c>
      <c r="H403" s="92"/>
      <c r="I403" s="92"/>
      <c r="J403" s="92"/>
      <c r="K403" s="92"/>
      <c r="L403" s="449">
        <v>12277.8</v>
      </c>
      <c r="M403" s="413">
        <v>9646.1</v>
      </c>
      <c r="N403" s="383">
        <v>9646.1</v>
      </c>
    </row>
    <row r="404" spans="1:14" ht="26.25" customHeight="1" x14ac:dyDescent="0.2">
      <c r="A404" s="484" t="s">
        <v>484</v>
      </c>
      <c r="B404" s="484"/>
      <c r="C404" s="95">
        <v>902</v>
      </c>
      <c r="D404" s="99"/>
      <c r="E404" s="95" t="s">
        <v>157</v>
      </c>
      <c r="F404" s="95" t="s">
        <v>155</v>
      </c>
      <c r="G404" s="95" t="s">
        <v>145</v>
      </c>
      <c r="H404" s="92">
        <v>0</v>
      </c>
      <c r="I404" s="95" t="s">
        <v>155</v>
      </c>
      <c r="J404" s="94"/>
      <c r="K404" s="92"/>
      <c r="L404" s="449">
        <v>12277.8</v>
      </c>
      <c r="M404" s="413">
        <v>9646.1</v>
      </c>
      <c r="N404" s="383">
        <v>9646.1</v>
      </c>
    </row>
    <row r="405" spans="1:14" ht="18" customHeight="1" x14ac:dyDescent="0.2">
      <c r="A405" s="484" t="s">
        <v>122</v>
      </c>
      <c r="B405" s="484"/>
      <c r="C405" s="95">
        <v>902</v>
      </c>
      <c r="D405" s="99"/>
      <c r="E405" s="95" t="s">
        <v>157</v>
      </c>
      <c r="F405" s="95" t="s">
        <v>155</v>
      </c>
      <c r="G405" s="95" t="s">
        <v>145</v>
      </c>
      <c r="H405" s="92">
        <v>0</v>
      </c>
      <c r="I405" s="95" t="s">
        <v>155</v>
      </c>
      <c r="J405" s="94">
        <v>61080</v>
      </c>
      <c r="K405" s="92"/>
      <c r="L405" s="449">
        <v>12277.8</v>
      </c>
      <c r="M405" s="413">
        <v>9646.1</v>
      </c>
      <c r="N405" s="383">
        <v>9646.1</v>
      </c>
    </row>
    <row r="406" spans="1:14" ht="47.25" customHeight="1" x14ac:dyDescent="0.2">
      <c r="A406" s="484" t="s">
        <v>50</v>
      </c>
      <c r="B406" s="484"/>
      <c r="C406" s="471">
        <v>902</v>
      </c>
      <c r="D406" s="471"/>
      <c r="E406" s="95" t="s">
        <v>157</v>
      </c>
      <c r="F406" s="95" t="s">
        <v>155</v>
      </c>
      <c r="G406" s="95" t="s">
        <v>145</v>
      </c>
      <c r="H406" s="92">
        <v>0</v>
      </c>
      <c r="I406" s="95" t="s">
        <v>155</v>
      </c>
      <c r="J406" s="94">
        <v>61080</v>
      </c>
      <c r="K406" s="92">
        <v>600</v>
      </c>
      <c r="L406" s="449">
        <v>12277.8</v>
      </c>
      <c r="M406" s="413">
        <v>9646.1</v>
      </c>
      <c r="N406" s="383">
        <v>9646.1</v>
      </c>
    </row>
    <row r="407" spans="1:14" x14ac:dyDescent="0.2">
      <c r="A407" s="484" t="s">
        <v>51</v>
      </c>
      <c r="B407" s="484"/>
      <c r="C407" s="471">
        <v>902</v>
      </c>
      <c r="D407" s="471"/>
      <c r="E407" s="95" t="s">
        <v>157</v>
      </c>
      <c r="F407" s="95" t="s">
        <v>155</v>
      </c>
      <c r="G407" s="95" t="s">
        <v>145</v>
      </c>
      <c r="H407" s="92">
        <v>0</v>
      </c>
      <c r="I407" s="95" t="s">
        <v>155</v>
      </c>
      <c r="J407" s="94">
        <v>61080</v>
      </c>
      <c r="K407" s="92">
        <v>610</v>
      </c>
      <c r="L407" s="449">
        <v>12277.8</v>
      </c>
      <c r="M407" s="413">
        <v>9646.1</v>
      </c>
      <c r="N407" s="383">
        <v>9646.1</v>
      </c>
    </row>
    <row r="408" spans="1:14" ht="40.5" customHeight="1" x14ac:dyDescent="0.2">
      <c r="A408" s="484" t="s">
        <v>382</v>
      </c>
      <c r="B408" s="484"/>
      <c r="C408" s="471">
        <v>902</v>
      </c>
      <c r="D408" s="471"/>
      <c r="E408" s="95" t="s">
        <v>157</v>
      </c>
      <c r="F408" s="95" t="s">
        <v>155</v>
      </c>
      <c r="G408" s="95" t="s">
        <v>151</v>
      </c>
      <c r="H408" s="92"/>
      <c r="I408" s="92"/>
      <c r="J408" s="92"/>
      <c r="K408" s="99"/>
      <c r="L408" s="428">
        <v>4152.3</v>
      </c>
      <c r="M408" s="170">
        <v>2152.3000000000002</v>
      </c>
      <c r="N408" s="170">
        <v>2152.3000000000002</v>
      </c>
    </row>
    <row r="409" spans="1:14" ht="28.5" customHeight="1" x14ac:dyDescent="0.2">
      <c r="A409" s="484" t="s">
        <v>497</v>
      </c>
      <c r="B409" s="484"/>
      <c r="C409" s="471">
        <v>902</v>
      </c>
      <c r="D409" s="471"/>
      <c r="E409" s="95" t="s">
        <v>157</v>
      </c>
      <c r="F409" s="95" t="s">
        <v>155</v>
      </c>
      <c r="G409" s="95" t="s">
        <v>151</v>
      </c>
      <c r="H409" s="200" t="s">
        <v>160</v>
      </c>
      <c r="I409" s="99"/>
      <c r="J409" s="99"/>
      <c r="K409" s="99"/>
      <c r="L409" s="428">
        <v>4152.3</v>
      </c>
      <c r="M409" s="170">
        <v>2152.3000000000002</v>
      </c>
      <c r="N409" s="170">
        <v>2152.3000000000002</v>
      </c>
    </row>
    <row r="410" spans="1:14" ht="18" customHeight="1" x14ac:dyDescent="0.2">
      <c r="A410" s="484" t="s">
        <v>122</v>
      </c>
      <c r="B410" s="484"/>
      <c r="C410" s="95">
        <v>902</v>
      </c>
      <c r="D410" s="99"/>
      <c r="E410" s="167" t="s">
        <v>157</v>
      </c>
      <c r="F410" s="95" t="s">
        <v>155</v>
      </c>
      <c r="G410" s="95" t="s">
        <v>151</v>
      </c>
      <c r="H410" s="200" t="s">
        <v>160</v>
      </c>
      <c r="I410" s="95" t="s">
        <v>144</v>
      </c>
      <c r="J410" s="97">
        <v>61080</v>
      </c>
      <c r="K410" s="92"/>
      <c r="L410" s="428">
        <v>4152.3</v>
      </c>
      <c r="M410" s="170">
        <v>2152.3000000000002</v>
      </c>
      <c r="N410" s="170">
        <v>2152.3000000000002</v>
      </c>
    </row>
    <row r="411" spans="1:14" ht="39" customHeight="1" x14ac:dyDescent="0.2">
      <c r="A411" s="484" t="s">
        <v>50</v>
      </c>
      <c r="B411" s="484"/>
      <c r="C411" s="471">
        <v>902</v>
      </c>
      <c r="D411" s="471"/>
      <c r="E411" s="167" t="s">
        <v>157</v>
      </c>
      <c r="F411" s="95" t="s">
        <v>155</v>
      </c>
      <c r="G411" s="95" t="s">
        <v>151</v>
      </c>
      <c r="H411" s="200" t="s">
        <v>160</v>
      </c>
      <c r="I411" s="95" t="s">
        <v>144</v>
      </c>
      <c r="J411" s="97">
        <v>61080</v>
      </c>
      <c r="K411" s="92">
        <v>600</v>
      </c>
      <c r="L411" s="428">
        <v>4152.3</v>
      </c>
      <c r="M411" s="170">
        <v>2152.3000000000002</v>
      </c>
      <c r="N411" s="170">
        <v>2152.3000000000002</v>
      </c>
    </row>
    <row r="412" spans="1:14" x14ac:dyDescent="0.2">
      <c r="A412" s="484" t="s">
        <v>51</v>
      </c>
      <c r="B412" s="484"/>
      <c r="C412" s="471">
        <v>902</v>
      </c>
      <c r="D412" s="471"/>
      <c r="E412" s="167" t="s">
        <v>157</v>
      </c>
      <c r="F412" s="95" t="s">
        <v>155</v>
      </c>
      <c r="G412" s="95" t="s">
        <v>151</v>
      </c>
      <c r="H412" s="200" t="s">
        <v>160</v>
      </c>
      <c r="I412" s="95" t="s">
        <v>144</v>
      </c>
      <c r="J412" s="97">
        <v>61080</v>
      </c>
      <c r="K412" s="92">
        <v>610</v>
      </c>
      <c r="L412" s="428">
        <v>4152.3</v>
      </c>
      <c r="M412" s="170">
        <v>2152.3000000000002</v>
      </c>
      <c r="N412" s="170">
        <v>2152.3000000000002</v>
      </c>
    </row>
    <row r="413" spans="1:14" x14ac:dyDescent="0.2">
      <c r="A413" s="484" t="s">
        <v>123</v>
      </c>
      <c r="B413" s="484"/>
      <c r="C413" s="471">
        <v>902</v>
      </c>
      <c r="D413" s="471"/>
      <c r="E413" s="95" t="s">
        <v>157</v>
      </c>
      <c r="F413" s="95" t="s">
        <v>156</v>
      </c>
      <c r="G413" s="95"/>
      <c r="H413" s="99"/>
      <c r="I413" s="99"/>
      <c r="J413" s="99"/>
      <c r="K413" s="99"/>
      <c r="L413" s="170">
        <f>L414</f>
        <v>3644.4</v>
      </c>
      <c r="M413" s="170">
        <f>M414+M424</f>
        <v>2730.7</v>
      </c>
      <c r="N413" s="170">
        <f>N414+N424</f>
        <v>2730.8</v>
      </c>
    </row>
    <row r="414" spans="1:14" ht="43.5" customHeight="1" x14ac:dyDescent="0.2">
      <c r="A414" s="484" t="s">
        <v>436</v>
      </c>
      <c r="B414" s="484"/>
      <c r="C414" s="471">
        <v>902</v>
      </c>
      <c r="D414" s="471"/>
      <c r="E414" s="95" t="s">
        <v>157</v>
      </c>
      <c r="F414" s="95" t="s">
        <v>156</v>
      </c>
      <c r="G414" s="95" t="s">
        <v>145</v>
      </c>
      <c r="H414" s="99"/>
      <c r="I414" s="99"/>
      <c r="J414" s="99"/>
      <c r="K414" s="99"/>
      <c r="L414" s="170">
        <f>L415+L424</f>
        <v>3644.4</v>
      </c>
      <c r="M414" s="170">
        <v>1543.8</v>
      </c>
      <c r="N414" s="170">
        <v>1543.8</v>
      </c>
    </row>
    <row r="415" spans="1:14" ht="64.5" customHeight="1" x14ac:dyDescent="0.2">
      <c r="A415" s="484" t="s">
        <v>124</v>
      </c>
      <c r="B415" s="484"/>
      <c r="C415" s="471">
        <v>902</v>
      </c>
      <c r="D415" s="471"/>
      <c r="E415" s="95" t="s">
        <v>157</v>
      </c>
      <c r="F415" s="95" t="s">
        <v>156</v>
      </c>
      <c r="G415" s="95" t="s">
        <v>145</v>
      </c>
      <c r="H415" s="95" t="s">
        <v>160</v>
      </c>
      <c r="I415" s="95" t="s">
        <v>152</v>
      </c>
      <c r="J415" s="99"/>
      <c r="K415" s="99"/>
      <c r="L415" s="170">
        <f>L416</f>
        <v>2443.8000000000002</v>
      </c>
      <c r="M415" s="170">
        <v>1543.8</v>
      </c>
      <c r="N415" s="170">
        <v>1543.8</v>
      </c>
    </row>
    <row r="416" spans="1:14" ht="65.25" customHeight="1" x14ac:dyDescent="0.2">
      <c r="A416" s="484" t="s">
        <v>125</v>
      </c>
      <c r="B416" s="484"/>
      <c r="C416" s="95">
        <v>902</v>
      </c>
      <c r="D416" s="99"/>
      <c r="E416" s="95" t="s">
        <v>157</v>
      </c>
      <c r="F416" s="95" t="s">
        <v>156</v>
      </c>
      <c r="G416" s="95" t="s">
        <v>145</v>
      </c>
      <c r="H416" s="99" t="s">
        <v>160</v>
      </c>
      <c r="I416" s="99" t="s">
        <v>152</v>
      </c>
      <c r="J416" s="95">
        <v>61120</v>
      </c>
      <c r="K416" s="99"/>
      <c r="L416" s="170">
        <f>L417+L419</f>
        <v>2443.8000000000002</v>
      </c>
      <c r="M416" s="170">
        <v>1543.8</v>
      </c>
      <c r="N416" s="170">
        <v>1543.8</v>
      </c>
    </row>
    <row r="417" spans="1:14" ht="77.25" customHeight="1" x14ac:dyDescent="0.2">
      <c r="A417" s="484" t="s">
        <v>33</v>
      </c>
      <c r="B417" s="484"/>
      <c r="C417" s="471">
        <v>902</v>
      </c>
      <c r="D417" s="471"/>
      <c r="E417" s="95" t="s">
        <v>157</v>
      </c>
      <c r="F417" s="95" t="s">
        <v>156</v>
      </c>
      <c r="G417" s="95" t="s">
        <v>145</v>
      </c>
      <c r="H417" s="95" t="s">
        <v>160</v>
      </c>
      <c r="I417" s="95" t="s">
        <v>152</v>
      </c>
      <c r="J417" s="95">
        <v>61120</v>
      </c>
      <c r="K417" s="95">
        <v>100</v>
      </c>
      <c r="L417" s="170">
        <v>2300</v>
      </c>
      <c r="M417" s="170">
        <v>1100</v>
      </c>
      <c r="N417" s="170">
        <v>1100</v>
      </c>
    </row>
    <row r="418" spans="1:14" ht="31.5" customHeight="1" x14ac:dyDescent="0.2">
      <c r="A418" s="484" t="s">
        <v>94</v>
      </c>
      <c r="B418" s="484"/>
      <c r="C418" s="471">
        <v>902</v>
      </c>
      <c r="D418" s="471"/>
      <c r="E418" s="95" t="s">
        <v>157</v>
      </c>
      <c r="F418" s="95" t="s">
        <v>156</v>
      </c>
      <c r="G418" s="95" t="s">
        <v>145</v>
      </c>
      <c r="H418" s="95" t="s">
        <v>160</v>
      </c>
      <c r="I418" s="95" t="s">
        <v>152</v>
      </c>
      <c r="J418" s="95">
        <v>61120</v>
      </c>
      <c r="K418" s="95">
        <v>110</v>
      </c>
      <c r="L418" s="170">
        <v>2300</v>
      </c>
      <c r="M418" s="170">
        <v>1100</v>
      </c>
      <c r="N418" s="170">
        <v>1100</v>
      </c>
    </row>
    <row r="419" spans="1:14" ht="28.5" customHeight="1" x14ac:dyDescent="0.2">
      <c r="A419" s="484" t="s">
        <v>36</v>
      </c>
      <c r="B419" s="484"/>
      <c r="C419" s="471">
        <v>902</v>
      </c>
      <c r="D419" s="471"/>
      <c r="E419" s="95" t="s">
        <v>157</v>
      </c>
      <c r="F419" s="95" t="s">
        <v>156</v>
      </c>
      <c r="G419" s="95" t="s">
        <v>145</v>
      </c>
      <c r="H419" s="95" t="s">
        <v>160</v>
      </c>
      <c r="I419" s="95" t="s">
        <v>152</v>
      </c>
      <c r="J419" s="95">
        <v>61120</v>
      </c>
      <c r="K419" s="95">
        <v>200</v>
      </c>
      <c r="L419" s="170">
        <v>143.80000000000001</v>
      </c>
      <c r="M419" s="170">
        <v>443.8</v>
      </c>
      <c r="N419" s="170">
        <v>443.8</v>
      </c>
    </row>
    <row r="420" spans="1:14" ht="40.5" customHeight="1" x14ac:dyDescent="0.2">
      <c r="A420" s="484" t="s">
        <v>37</v>
      </c>
      <c r="B420" s="484"/>
      <c r="C420" s="471">
        <v>902</v>
      </c>
      <c r="D420" s="471"/>
      <c r="E420" s="95" t="s">
        <v>157</v>
      </c>
      <c r="F420" s="95" t="s">
        <v>156</v>
      </c>
      <c r="G420" s="95" t="s">
        <v>145</v>
      </c>
      <c r="H420" s="95" t="s">
        <v>160</v>
      </c>
      <c r="I420" s="95" t="s">
        <v>152</v>
      </c>
      <c r="J420" s="95">
        <v>61120</v>
      </c>
      <c r="K420" s="95">
        <v>240</v>
      </c>
      <c r="L420" s="170">
        <v>143.80000000000001</v>
      </c>
      <c r="M420" s="170">
        <v>443.8</v>
      </c>
      <c r="N420" s="170">
        <v>443.8</v>
      </c>
    </row>
    <row r="421" spans="1:14" ht="40.5" customHeight="1" x14ac:dyDescent="0.2">
      <c r="A421" s="132"/>
      <c r="B421" s="135" t="s">
        <v>38</v>
      </c>
      <c r="C421" s="471">
        <v>902</v>
      </c>
      <c r="D421" s="471"/>
      <c r="E421" s="130" t="s">
        <v>157</v>
      </c>
      <c r="F421" s="130" t="s">
        <v>156</v>
      </c>
      <c r="G421" s="130" t="s">
        <v>145</v>
      </c>
      <c r="H421" s="130" t="s">
        <v>160</v>
      </c>
      <c r="I421" s="130" t="s">
        <v>152</v>
      </c>
      <c r="J421" s="130">
        <v>61120</v>
      </c>
      <c r="K421" s="130" t="s">
        <v>162</v>
      </c>
      <c r="L421" s="170">
        <v>0</v>
      </c>
      <c r="M421" s="170">
        <v>0</v>
      </c>
      <c r="N421" s="170">
        <v>0</v>
      </c>
    </row>
    <row r="422" spans="1:14" ht="40.5" customHeight="1" x14ac:dyDescent="0.2">
      <c r="A422" s="237"/>
      <c r="B422" s="239" t="s">
        <v>422</v>
      </c>
      <c r="C422" s="471">
        <v>902</v>
      </c>
      <c r="D422" s="471"/>
      <c r="E422" s="235" t="s">
        <v>157</v>
      </c>
      <c r="F422" s="235" t="s">
        <v>156</v>
      </c>
      <c r="G422" s="235" t="s">
        <v>145</v>
      </c>
      <c r="H422" s="235" t="s">
        <v>160</v>
      </c>
      <c r="I422" s="235" t="s">
        <v>152</v>
      </c>
      <c r="J422" s="235">
        <v>61120</v>
      </c>
      <c r="K422" s="235" t="s">
        <v>421</v>
      </c>
      <c r="L422" s="170">
        <v>0</v>
      </c>
      <c r="M422" s="170">
        <v>0</v>
      </c>
      <c r="N422" s="170">
        <v>0</v>
      </c>
    </row>
    <row r="423" spans="1:14" ht="40.5" customHeight="1" x14ac:dyDescent="0.2">
      <c r="A423" s="132"/>
      <c r="B423" s="143" t="s">
        <v>39</v>
      </c>
      <c r="C423" s="471">
        <v>902</v>
      </c>
      <c r="D423" s="471"/>
      <c r="E423" s="130" t="s">
        <v>157</v>
      </c>
      <c r="F423" s="130" t="s">
        <v>156</v>
      </c>
      <c r="G423" s="130" t="s">
        <v>145</v>
      </c>
      <c r="H423" s="130" t="s">
        <v>160</v>
      </c>
      <c r="I423" s="130" t="s">
        <v>152</v>
      </c>
      <c r="J423" s="130">
        <v>61120</v>
      </c>
      <c r="K423" s="130" t="s">
        <v>194</v>
      </c>
      <c r="L423" s="170">
        <v>0</v>
      </c>
      <c r="M423" s="170">
        <v>0</v>
      </c>
      <c r="N423" s="170">
        <v>0</v>
      </c>
    </row>
    <row r="424" spans="1:14" ht="40.5" customHeight="1" x14ac:dyDescent="0.2">
      <c r="A424" s="137"/>
      <c r="B424" s="332" t="s">
        <v>486</v>
      </c>
      <c r="C424" s="471">
        <v>902</v>
      </c>
      <c r="D424" s="471"/>
      <c r="E424" s="140" t="s">
        <v>157</v>
      </c>
      <c r="F424" s="139" t="s">
        <v>156</v>
      </c>
      <c r="G424" s="140" t="s">
        <v>145</v>
      </c>
      <c r="H424" s="110">
        <v>0</v>
      </c>
      <c r="I424" s="140" t="s">
        <v>157</v>
      </c>
      <c r="J424" s="140"/>
      <c r="K424" s="142"/>
      <c r="L424" s="423">
        <v>1200.5999999999999</v>
      </c>
      <c r="M424" s="423">
        <v>1186.9000000000001</v>
      </c>
      <c r="N424" s="423">
        <v>1187</v>
      </c>
    </row>
    <row r="425" spans="1:14" ht="40.5" customHeight="1" x14ac:dyDescent="0.2">
      <c r="A425" s="137"/>
      <c r="B425" s="184" t="s">
        <v>440</v>
      </c>
      <c r="C425" s="471">
        <v>902</v>
      </c>
      <c r="D425" s="471"/>
      <c r="E425" s="140" t="s">
        <v>157</v>
      </c>
      <c r="F425" s="139" t="s">
        <v>156</v>
      </c>
      <c r="G425" s="140" t="s">
        <v>145</v>
      </c>
      <c r="H425" s="110">
        <v>0</v>
      </c>
      <c r="I425" s="140" t="s">
        <v>157</v>
      </c>
      <c r="J425" s="140">
        <v>77210</v>
      </c>
      <c r="K425" s="142"/>
      <c r="L425" s="423">
        <v>1200.5999999999999</v>
      </c>
      <c r="M425" s="423">
        <v>1186.9000000000001</v>
      </c>
      <c r="N425" s="423">
        <v>1187</v>
      </c>
    </row>
    <row r="426" spans="1:14" ht="40.5" customHeight="1" x14ac:dyDescent="0.2">
      <c r="A426" s="137"/>
      <c r="B426" s="141" t="s">
        <v>50</v>
      </c>
      <c r="C426" s="471">
        <v>902</v>
      </c>
      <c r="D426" s="471"/>
      <c r="E426" s="140" t="s">
        <v>157</v>
      </c>
      <c r="F426" s="139" t="s">
        <v>156</v>
      </c>
      <c r="G426" s="140" t="s">
        <v>145</v>
      </c>
      <c r="H426" s="110">
        <v>0</v>
      </c>
      <c r="I426" s="140" t="s">
        <v>157</v>
      </c>
      <c r="J426" s="140">
        <v>77210</v>
      </c>
      <c r="K426" s="140">
        <v>600</v>
      </c>
      <c r="L426" s="423">
        <v>1200.5999999999999</v>
      </c>
      <c r="M426" s="423">
        <v>1186.9000000000001</v>
      </c>
      <c r="N426" s="423">
        <v>1187</v>
      </c>
    </row>
    <row r="427" spans="1:14" ht="40.5" customHeight="1" x14ac:dyDescent="0.2">
      <c r="A427" s="137"/>
      <c r="B427" s="141" t="s">
        <v>51</v>
      </c>
      <c r="C427" s="471">
        <v>902</v>
      </c>
      <c r="D427" s="471"/>
      <c r="E427" s="140" t="s">
        <v>157</v>
      </c>
      <c r="F427" s="139" t="s">
        <v>156</v>
      </c>
      <c r="G427" s="140" t="s">
        <v>145</v>
      </c>
      <c r="H427" s="110">
        <v>0</v>
      </c>
      <c r="I427" s="140" t="s">
        <v>157</v>
      </c>
      <c r="J427" s="140">
        <v>77210</v>
      </c>
      <c r="K427" s="140">
        <v>610</v>
      </c>
      <c r="L427" s="413">
        <v>1200.5999999999999</v>
      </c>
      <c r="M427" s="413">
        <v>1186.9000000000001</v>
      </c>
      <c r="N427" s="383">
        <v>1187</v>
      </c>
    </row>
    <row r="428" spans="1:14" x14ac:dyDescent="0.2">
      <c r="A428" s="484" t="s">
        <v>68</v>
      </c>
      <c r="B428" s="484"/>
      <c r="C428" s="471">
        <v>902</v>
      </c>
      <c r="D428" s="471"/>
      <c r="E428" s="95" t="s">
        <v>147</v>
      </c>
      <c r="F428" s="95"/>
      <c r="G428" s="95"/>
      <c r="H428" s="99"/>
      <c r="I428" s="99"/>
      <c r="J428" s="99"/>
      <c r="K428" s="99"/>
      <c r="L428" s="170">
        <f t="shared" ref="L428:N429" si="37">L429</f>
        <v>30163.4</v>
      </c>
      <c r="M428" s="170">
        <f t="shared" si="37"/>
        <v>36350.9</v>
      </c>
      <c r="N428" s="170">
        <f t="shared" si="37"/>
        <v>36829</v>
      </c>
    </row>
    <row r="429" spans="1:14" x14ac:dyDescent="0.2">
      <c r="A429" s="484" t="s">
        <v>126</v>
      </c>
      <c r="B429" s="484"/>
      <c r="C429" s="471">
        <v>902</v>
      </c>
      <c r="D429" s="471"/>
      <c r="E429" s="95" t="s">
        <v>147</v>
      </c>
      <c r="F429" s="95" t="s">
        <v>144</v>
      </c>
      <c r="G429" s="95"/>
      <c r="H429" s="99"/>
      <c r="I429" s="99"/>
      <c r="J429" s="99"/>
      <c r="K429" s="99"/>
      <c r="L429" s="170">
        <f t="shared" si="37"/>
        <v>30163.4</v>
      </c>
      <c r="M429" s="170">
        <f t="shared" si="37"/>
        <v>36350.9</v>
      </c>
      <c r="N429" s="170">
        <f t="shared" si="37"/>
        <v>36829</v>
      </c>
    </row>
    <row r="430" spans="1:14" ht="40.5" customHeight="1" x14ac:dyDescent="0.2">
      <c r="A430" s="484" t="s">
        <v>382</v>
      </c>
      <c r="B430" s="484"/>
      <c r="C430" s="471">
        <v>902</v>
      </c>
      <c r="D430" s="471"/>
      <c r="E430" s="95" t="s">
        <v>147</v>
      </c>
      <c r="F430" s="95" t="s">
        <v>144</v>
      </c>
      <c r="G430" s="95" t="s">
        <v>151</v>
      </c>
      <c r="H430" s="99"/>
      <c r="I430" s="99"/>
      <c r="J430" s="99"/>
      <c r="K430" s="99"/>
      <c r="L430" s="170">
        <f>L431+L435+L439</f>
        <v>30163.4</v>
      </c>
      <c r="M430" s="170">
        <f>M431+M435+M439</f>
        <v>36350.9</v>
      </c>
      <c r="N430" s="170">
        <f>N431+N435+N439</f>
        <v>36829</v>
      </c>
    </row>
    <row r="431" spans="1:14" ht="38.25" customHeight="1" x14ac:dyDescent="0.2">
      <c r="A431" s="484" t="s">
        <v>493</v>
      </c>
      <c r="B431" s="484"/>
      <c r="C431" s="95">
        <v>902</v>
      </c>
      <c r="D431" s="99"/>
      <c r="E431" s="95" t="s">
        <v>147</v>
      </c>
      <c r="F431" s="95" t="s">
        <v>144</v>
      </c>
      <c r="G431" s="95" t="s">
        <v>151</v>
      </c>
      <c r="H431" s="95">
        <v>0</v>
      </c>
      <c r="I431" s="95" t="s">
        <v>155</v>
      </c>
      <c r="J431" s="99"/>
      <c r="K431" s="99"/>
      <c r="L431" s="170">
        <v>706.9</v>
      </c>
      <c r="M431" s="170">
        <v>706.9</v>
      </c>
      <c r="N431" s="170">
        <v>706.9</v>
      </c>
    </row>
    <row r="432" spans="1:14" x14ac:dyDescent="0.2">
      <c r="A432" s="484" t="s">
        <v>127</v>
      </c>
      <c r="B432" s="484"/>
      <c r="C432" s="471">
        <v>902</v>
      </c>
      <c r="D432" s="471"/>
      <c r="E432" s="95" t="s">
        <v>147</v>
      </c>
      <c r="F432" s="95" t="s">
        <v>144</v>
      </c>
      <c r="G432" s="95" t="s">
        <v>151</v>
      </c>
      <c r="H432" s="95">
        <v>0</v>
      </c>
      <c r="I432" s="95" t="s">
        <v>155</v>
      </c>
      <c r="J432" s="95">
        <v>61150</v>
      </c>
      <c r="K432" s="99"/>
      <c r="L432" s="170">
        <v>706.9</v>
      </c>
      <c r="M432" s="170">
        <v>706.9</v>
      </c>
      <c r="N432" s="170">
        <v>706.9</v>
      </c>
    </row>
    <row r="433" spans="1:14" ht="39" customHeight="1" x14ac:dyDescent="0.2">
      <c r="A433" s="484" t="s">
        <v>50</v>
      </c>
      <c r="B433" s="484"/>
      <c r="C433" s="471">
        <v>902</v>
      </c>
      <c r="D433" s="471"/>
      <c r="E433" s="95" t="s">
        <v>147</v>
      </c>
      <c r="F433" s="95" t="s">
        <v>144</v>
      </c>
      <c r="G433" s="95" t="s">
        <v>151</v>
      </c>
      <c r="H433" s="95">
        <v>0</v>
      </c>
      <c r="I433" s="95" t="s">
        <v>155</v>
      </c>
      <c r="J433" s="95">
        <v>61150</v>
      </c>
      <c r="K433" s="95">
        <v>600</v>
      </c>
      <c r="L433" s="170">
        <v>706.9</v>
      </c>
      <c r="M433" s="170">
        <v>706.9</v>
      </c>
      <c r="N433" s="170">
        <v>706.9</v>
      </c>
    </row>
    <row r="434" spans="1:14" x14ac:dyDescent="0.2">
      <c r="A434" s="484" t="s">
        <v>51</v>
      </c>
      <c r="B434" s="484"/>
      <c r="C434" s="471">
        <v>902</v>
      </c>
      <c r="D434" s="471"/>
      <c r="E434" s="95" t="s">
        <v>147</v>
      </c>
      <c r="F434" s="95" t="s">
        <v>144</v>
      </c>
      <c r="G434" s="95" t="s">
        <v>151</v>
      </c>
      <c r="H434" s="95">
        <v>0</v>
      </c>
      <c r="I434" s="95" t="s">
        <v>155</v>
      </c>
      <c r="J434" s="95">
        <v>61150</v>
      </c>
      <c r="K434" s="95">
        <v>610</v>
      </c>
      <c r="L434" s="170">
        <v>706.9</v>
      </c>
      <c r="M434" s="170">
        <v>706.9</v>
      </c>
      <c r="N434" s="170">
        <v>706.9</v>
      </c>
    </row>
    <row r="435" spans="1:14" ht="69" customHeight="1" x14ac:dyDescent="0.2">
      <c r="A435" s="484" t="s">
        <v>494</v>
      </c>
      <c r="B435" s="484"/>
      <c r="C435" s="95">
        <v>902</v>
      </c>
      <c r="D435" s="99"/>
      <c r="E435" s="95" t="s">
        <v>147</v>
      </c>
      <c r="F435" s="95" t="s">
        <v>144</v>
      </c>
      <c r="G435" s="95" t="s">
        <v>151</v>
      </c>
      <c r="H435" s="95">
        <v>0</v>
      </c>
      <c r="I435" s="95" t="s">
        <v>151</v>
      </c>
      <c r="J435" s="99"/>
      <c r="K435" s="99"/>
      <c r="L435" s="428">
        <v>19601.5</v>
      </c>
      <c r="M435" s="417">
        <v>28789</v>
      </c>
      <c r="N435" s="417">
        <v>29267.1</v>
      </c>
    </row>
    <row r="436" spans="1:14" ht="27" customHeight="1" x14ac:dyDescent="0.2">
      <c r="A436" s="484" t="s">
        <v>128</v>
      </c>
      <c r="B436" s="484"/>
      <c r="C436" s="471">
        <v>902</v>
      </c>
      <c r="D436" s="471"/>
      <c r="E436" s="95" t="s">
        <v>147</v>
      </c>
      <c r="F436" s="95" t="s">
        <v>144</v>
      </c>
      <c r="G436" s="95" t="s">
        <v>151</v>
      </c>
      <c r="H436" s="95">
        <v>0</v>
      </c>
      <c r="I436" s="95" t="s">
        <v>151</v>
      </c>
      <c r="J436" s="95">
        <v>61140</v>
      </c>
      <c r="K436" s="99"/>
      <c r="L436" s="428">
        <v>19601.5</v>
      </c>
      <c r="M436" s="417">
        <v>28789</v>
      </c>
      <c r="N436" s="417">
        <v>29267.1</v>
      </c>
    </row>
    <row r="437" spans="1:14" ht="39.75" customHeight="1" x14ac:dyDescent="0.2">
      <c r="A437" s="484" t="s">
        <v>50</v>
      </c>
      <c r="B437" s="484"/>
      <c r="C437" s="471">
        <v>902</v>
      </c>
      <c r="D437" s="471"/>
      <c r="E437" s="95" t="s">
        <v>147</v>
      </c>
      <c r="F437" s="95" t="s">
        <v>144</v>
      </c>
      <c r="G437" s="95" t="s">
        <v>151</v>
      </c>
      <c r="H437" s="95">
        <v>0</v>
      </c>
      <c r="I437" s="95" t="s">
        <v>151</v>
      </c>
      <c r="J437" s="95">
        <v>61140</v>
      </c>
      <c r="K437" s="95">
        <v>600</v>
      </c>
      <c r="L437" s="428">
        <v>19601.5</v>
      </c>
      <c r="M437" s="417">
        <v>28789</v>
      </c>
      <c r="N437" s="417">
        <v>29267.1</v>
      </c>
    </row>
    <row r="438" spans="1:14" x14ac:dyDescent="0.2">
      <c r="A438" s="484" t="s">
        <v>51</v>
      </c>
      <c r="B438" s="484"/>
      <c r="C438" s="471">
        <v>902</v>
      </c>
      <c r="D438" s="471"/>
      <c r="E438" s="95" t="s">
        <v>147</v>
      </c>
      <c r="F438" s="95" t="s">
        <v>144</v>
      </c>
      <c r="G438" s="95" t="s">
        <v>151</v>
      </c>
      <c r="H438" s="95">
        <v>0</v>
      </c>
      <c r="I438" s="95" t="s">
        <v>151</v>
      </c>
      <c r="J438" s="95">
        <v>61140</v>
      </c>
      <c r="K438" s="95">
        <v>610</v>
      </c>
      <c r="L438" s="428">
        <v>19601.5</v>
      </c>
      <c r="M438" s="417">
        <v>28789</v>
      </c>
      <c r="N438" s="417">
        <v>29267.1</v>
      </c>
    </row>
    <row r="439" spans="1:14" ht="27.75" customHeight="1" x14ac:dyDescent="0.2">
      <c r="A439" s="484" t="s">
        <v>129</v>
      </c>
      <c r="B439" s="484"/>
      <c r="C439" s="471">
        <v>902</v>
      </c>
      <c r="D439" s="471"/>
      <c r="E439" s="95" t="s">
        <v>147</v>
      </c>
      <c r="F439" s="95" t="s">
        <v>144</v>
      </c>
      <c r="G439" s="95" t="s">
        <v>151</v>
      </c>
      <c r="H439" s="95" t="s">
        <v>160</v>
      </c>
      <c r="I439" s="95" t="s">
        <v>152</v>
      </c>
      <c r="J439" s="95"/>
      <c r="K439" s="95"/>
      <c r="L439" s="387">
        <v>9855</v>
      </c>
      <c r="M439" s="387">
        <v>6855</v>
      </c>
      <c r="N439" s="387">
        <v>6855</v>
      </c>
    </row>
    <row r="440" spans="1:14" x14ac:dyDescent="0.2">
      <c r="A440" s="484" t="s">
        <v>130</v>
      </c>
      <c r="B440" s="484"/>
      <c r="C440" s="471">
        <v>902</v>
      </c>
      <c r="D440" s="471"/>
      <c r="E440" s="95" t="s">
        <v>147</v>
      </c>
      <c r="F440" s="95" t="s">
        <v>144</v>
      </c>
      <c r="G440" s="95" t="s">
        <v>151</v>
      </c>
      <c r="H440" s="95">
        <v>0</v>
      </c>
      <c r="I440" s="95" t="s">
        <v>152</v>
      </c>
      <c r="J440" s="95">
        <v>61160</v>
      </c>
      <c r="K440" s="99"/>
      <c r="L440" s="387">
        <v>9855</v>
      </c>
      <c r="M440" s="387">
        <v>6855</v>
      </c>
      <c r="N440" s="387">
        <v>6855</v>
      </c>
    </row>
    <row r="441" spans="1:14" ht="39.75" customHeight="1" x14ac:dyDescent="0.2">
      <c r="A441" s="484" t="s">
        <v>50</v>
      </c>
      <c r="B441" s="484"/>
      <c r="C441" s="471">
        <v>902</v>
      </c>
      <c r="D441" s="471"/>
      <c r="E441" s="95" t="s">
        <v>147</v>
      </c>
      <c r="F441" s="95" t="s">
        <v>144</v>
      </c>
      <c r="G441" s="95" t="s">
        <v>151</v>
      </c>
      <c r="H441" s="95">
        <v>0</v>
      </c>
      <c r="I441" s="95" t="s">
        <v>152</v>
      </c>
      <c r="J441" s="95">
        <v>61160</v>
      </c>
      <c r="K441" s="95">
        <v>600</v>
      </c>
      <c r="L441" s="387">
        <v>9855</v>
      </c>
      <c r="M441" s="387">
        <v>6855</v>
      </c>
      <c r="N441" s="387">
        <v>6855</v>
      </c>
    </row>
    <row r="442" spans="1:14" x14ac:dyDescent="0.2">
      <c r="A442" s="484" t="s">
        <v>51</v>
      </c>
      <c r="B442" s="484"/>
      <c r="C442" s="471">
        <v>902</v>
      </c>
      <c r="D442" s="471"/>
      <c r="E442" s="95" t="s">
        <v>147</v>
      </c>
      <c r="F442" s="95" t="s">
        <v>144</v>
      </c>
      <c r="G442" s="95" t="s">
        <v>151</v>
      </c>
      <c r="H442" s="95">
        <v>0</v>
      </c>
      <c r="I442" s="95" t="s">
        <v>152</v>
      </c>
      <c r="J442" s="95">
        <v>61160</v>
      </c>
      <c r="K442" s="95">
        <v>610</v>
      </c>
      <c r="L442" s="387">
        <v>9855</v>
      </c>
      <c r="M442" s="387">
        <v>6855</v>
      </c>
      <c r="N442" s="387">
        <v>6855</v>
      </c>
    </row>
    <row r="443" spans="1:14" ht="47.25" x14ac:dyDescent="0.2">
      <c r="A443" s="346"/>
      <c r="B443" s="127" t="s">
        <v>507</v>
      </c>
      <c r="C443" s="471">
        <v>902</v>
      </c>
      <c r="D443" s="471"/>
      <c r="E443" s="347" t="s">
        <v>147</v>
      </c>
      <c r="F443" s="347" t="s">
        <v>144</v>
      </c>
      <c r="G443" s="347" t="s">
        <v>151</v>
      </c>
      <c r="H443" s="347">
        <v>0</v>
      </c>
      <c r="I443" s="230" t="s">
        <v>157</v>
      </c>
      <c r="J443" s="345"/>
      <c r="K443" s="345"/>
      <c r="L443" s="342">
        <v>0</v>
      </c>
      <c r="M443" s="342">
        <v>0</v>
      </c>
      <c r="N443" s="342">
        <v>0</v>
      </c>
    </row>
    <row r="444" spans="1:14" ht="60" x14ac:dyDescent="0.2">
      <c r="A444" s="353"/>
      <c r="B444" s="184" t="s">
        <v>512</v>
      </c>
      <c r="C444" s="471">
        <v>902</v>
      </c>
      <c r="D444" s="471"/>
      <c r="E444" s="354" t="s">
        <v>147</v>
      </c>
      <c r="F444" s="354" t="s">
        <v>144</v>
      </c>
      <c r="G444" s="354" t="s">
        <v>151</v>
      </c>
      <c r="H444" s="354">
        <v>0</v>
      </c>
      <c r="I444" s="354" t="s">
        <v>157</v>
      </c>
      <c r="J444" s="354" t="s">
        <v>513</v>
      </c>
      <c r="K444" s="354"/>
      <c r="L444" s="342">
        <v>0</v>
      </c>
      <c r="M444" s="342">
        <v>0</v>
      </c>
      <c r="N444" s="342">
        <v>0</v>
      </c>
    </row>
    <row r="445" spans="1:14" ht="38.25" x14ac:dyDescent="0.2">
      <c r="A445" s="353"/>
      <c r="B445" s="355" t="s">
        <v>50</v>
      </c>
      <c r="C445" s="471">
        <v>902</v>
      </c>
      <c r="D445" s="471"/>
      <c r="E445" s="354" t="s">
        <v>147</v>
      </c>
      <c r="F445" s="354" t="s">
        <v>144</v>
      </c>
      <c r="G445" s="354" t="s">
        <v>151</v>
      </c>
      <c r="H445" s="354">
        <v>0</v>
      </c>
      <c r="I445" s="354" t="s">
        <v>157</v>
      </c>
      <c r="J445" s="354" t="s">
        <v>513</v>
      </c>
      <c r="K445" s="354">
        <v>600</v>
      </c>
      <c r="L445" s="342">
        <v>0</v>
      </c>
      <c r="M445" s="342">
        <v>0</v>
      </c>
      <c r="N445" s="342">
        <v>0</v>
      </c>
    </row>
    <row r="446" spans="1:14" x14ac:dyDescent="0.2">
      <c r="A446" s="353"/>
      <c r="B446" s="355" t="s">
        <v>51</v>
      </c>
      <c r="C446" s="471">
        <v>902</v>
      </c>
      <c r="D446" s="471"/>
      <c r="E446" s="354" t="s">
        <v>147</v>
      </c>
      <c r="F446" s="354" t="s">
        <v>144</v>
      </c>
      <c r="G446" s="354" t="s">
        <v>151</v>
      </c>
      <c r="H446" s="354">
        <v>0</v>
      </c>
      <c r="I446" s="354" t="s">
        <v>157</v>
      </c>
      <c r="J446" s="354" t="s">
        <v>513</v>
      </c>
      <c r="K446" s="354">
        <v>610</v>
      </c>
      <c r="L446" s="342">
        <v>0</v>
      </c>
      <c r="M446" s="342">
        <v>0</v>
      </c>
      <c r="N446" s="342">
        <v>0</v>
      </c>
    </row>
    <row r="447" spans="1:14" ht="30" x14ac:dyDescent="0.2">
      <c r="A447" s="321"/>
      <c r="B447" s="324" t="s">
        <v>476</v>
      </c>
      <c r="C447" s="471">
        <v>902</v>
      </c>
      <c r="D447" s="471"/>
      <c r="E447" s="322" t="s">
        <v>147</v>
      </c>
      <c r="F447" s="322" t="s">
        <v>144</v>
      </c>
      <c r="G447" s="322" t="s">
        <v>151</v>
      </c>
      <c r="H447" s="154">
        <v>0</v>
      </c>
      <c r="I447" s="345" t="s">
        <v>157</v>
      </c>
      <c r="J447" s="350" t="s">
        <v>477</v>
      </c>
      <c r="K447" s="261"/>
      <c r="L447" s="342">
        <v>0</v>
      </c>
      <c r="M447" s="342">
        <v>0</v>
      </c>
      <c r="N447" s="342">
        <v>0</v>
      </c>
    </row>
    <row r="448" spans="1:14" ht="38.25" x14ac:dyDescent="0.2">
      <c r="A448" s="321"/>
      <c r="B448" s="323" t="s">
        <v>50</v>
      </c>
      <c r="C448" s="471">
        <v>902</v>
      </c>
      <c r="D448" s="471"/>
      <c r="E448" s="322" t="s">
        <v>147</v>
      </c>
      <c r="F448" s="322" t="s">
        <v>144</v>
      </c>
      <c r="G448" s="322" t="s">
        <v>151</v>
      </c>
      <c r="H448" s="154">
        <v>0</v>
      </c>
      <c r="I448" s="345" t="s">
        <v>157</v>
      </c>
      <c r="J448" s="155" t="s">
        <v>477</v>
      </c>
      <c r="K448" s="322">
        <v>600</v>
      </c>
      <c r="L448" s="342">
        <v>0</v>
      </c>
      <c r="M448" s="342">
        <v>0</v>
      </c>
      <c r="N448" s="342">
        <v>0</v>
      </c>
    </row>
    <row r="449" spans="1:14" x14ac:dyDescent="0.2">
      <c r="A449" s="321"/>
      <c r="B449" s="323" t="s">
        <v>51</v>
      </c>
      <c r="C449" s="471">
        <v>902</v>
      </c>
      <c r="D449" s="471"/>
      <c r="E449" s="322" t="s">
        <v>147</v>
      </c>
      <c r="F449" s="322" t="s">
        <v>144</v>
      </c>
      <c r="G449" s="322" t="s">
        <v>151</v>
      </c>
      <c r="H449" s="154">
        <v>0</v>
      </c>
      <c r="I449" s="345" t="s">
        <v>157</v>
      </c>
      <c r="J449" s="155" t="s">
        <v>477</v>
      </c>
      <c r="K449" s="322">
        <v>610</v>
      </c>
      <c r="L449" s="342">
        <v>0</v>
      </c>
      <c r="M449" s="342">
        <v>0</v>
      </c>
      <c r="N449" s="342">
        <v>0</v>
      </c>
    </row>
    <row r="450" spans="1:14" x14ac:dyDescent="0.2">
      <c r="A450" s="484" t="s">
        <v>69</v>
      </c>
      <c r="B450" s="484"/>
      <c r="C450" s="471">
        <v>902</v>
      </c>
      <c r="D450" s="471"/>
      <c r="E450" s="95">
        <v>10</v>
      </c>
      <c r="F450" s="99"/>
      <c r="G450" s="99"/>
      <c r="H450" s="99"/>
      <c r="I450" s="99"/>
      <c r="J450" s="99"/>
      <c r="K450" s="99"/>
      <c r="L450" s="170">
        <f>L451+L460</f>
        <v>3534.8999999999996</v>
      </c>
      <c r="M450" s="170">
        <f>M451+M460</f>
        <v>2634.8</v>
      </c>
      <c r="N450" s="170">
        <f>N451+N460</f>
        <v>2738.5</v>
      </c>
    </row>
    <row r="451" spans="1:14" x14ac:dyDescent="0.2">
      <c r="A451" s="484" t="s">
        <v>74</v>
      </c>
      <c r="B451" s="484"/>
      <c r="C451" s="471">
        <v>902</v>
      </c>
      <c r="D451" s="471"/>
      <c r="E451" s="95" t="s">
        <v>17</v>
      </c>
      <c r="F451" s="95" t="s">
        <v>155</v>
      </c>
      <c r="G451" s="95"/>
      <c r="H451" s="99"/>
      <c r="I451" s="99"/>
      <c r="J451" s="99"/>
      <c r="K451" s="99"/>
      <c r="L451" s="170">
        <f>L452</f>
        <v>1045</v>
      </c>
      <c r="M451" s="170">
        <f>M452</f>
        <v>45</v>
      </c>
      <c r="N451" s="170">
        <f>N452</f>
        <v>45</v>
      </c>
    </row>
    <row r="452" spans="1:14" ht="39.75" customHeight="1" x14ac:dyDescent="0.2">
      <c r="A452" s="484" t="s">
        <v>436</v>
      </c>
      <c r="B452" s="484"/>
      <c r="C452" s="471">
        <v>902</v>
      </c>
      <c r="D452" s="471"/>
      <c r="E452" s="95" t="s">
        <v>17</v>
      </c>
      <c r="F452" s="95" t="s">
        <v>155</v>
      </c>
      <c r="G452" s="95" t="s">
        <v>145</v>
      </c>
      <c r="H452" s="99"/>
      <c r="I452" s="99"/>
      <c r="J452" s="99"/>
      <c r="K452" s="99"/>
      <c r="L452" s="170">
        <f t="shared" ref="L452:N452" si="38">L453</f>
        <v>1045</v>
      </c>
      <c r="M452" s="170">
        <f t="shared" si="38"/>
        <v>45</v>
      </c>
      <c r="N452" s="170">
        <f t="shared" si="38"/>
        <v>45</v>
      </c>
    </row>
    <row r="453" spans="1:14" ht="30.75" customHeight="1" x14ac:dyDescent="0.2">
      <c r="A453" s="484" t="s">
        <v>118</v>
      </c>
      <c r="B453" s="484"/>
      <c r="C453" s="471">
        <v>902</v>
      </c>
      <c r="D453" s="471"/>
      <c r="E453" s="95" t="s">
        <v>17</v>
      </c>
      <c r="F453" s="95" t="s">
        <v>155</v>
      </c>
      <c r="G453" s="95" t="s">
        <v>145</v>
      </c>
      <c r="H453" s="95">
        <v>0</v>
      </c>
      <c r="I453" s="95" t="s">
        <v>145</v>
      </c>
      <c r="J453" s="99"/>
      <c r="K453" s="99"/>
      <c r="L453" s="170">
        <f t="shared" ref="L453" si="39">L454+L457</f>
        <v>1045</v>
      </c>
      <c r="M453" s="170">
        <f t="shared" ref="M453:N453" si="40">M454+M457</f>
        <v>45</v>
      </c>
      <c r="N453" s="170">
        <f t="shared" si="40"/>
        <v>45</v>
      </c>
    </row>
    <row r="454" spans="1:14" ht="30.75" customHeight="1" x14ac:dyDescent="0.2">
      <c r="A454" s="147"/>
      <c r="B454" s="156" t="s">
        <v>372</v>
      </c>
      <c r="C454" s="471">
        <v>902</v>
      </c>
      <c r="D454" s="471"/>
      <c r="E454" s="148" t="s">
        <v>17</v>
      </c>
      <c r="F454" s="148" t="s">
        <v>155</v>
      </c>
      <c r="G454" s="148" t="s">
        <v>145</v>
      </c>
      <c r="H454" s="148">
        <v>0</v>
      </c>
      <c r="I454" s="148" t="s">
        <v>145</v>
      </c>
      <c r="J454" s="74">
        <v>42470</v>
      </c>
      <c r="K454" s="150"/>
      <c r="L454" s="170">
        <v>545</v>
      </c>
      <c r="M454" s="170">
        <v>45</v>
      </c>
      <c r="N454" s="170">
        <v>45</v>
      </c>
    </row>
    <row r="455" spans="1:14" ht="30.75" customHeight="1" x14ac:dyDescent="0.2">
      <c r="A455" s="147"/>
      <c r="B455" s="149" t="s">
        <v>50</v>
      </c>
      <c r="C455" s="471">
        <v>902</v>
      </c>
      <c r="D455" s="471"/>
      <c r="E455" s="148" t="s">
        <v>17</v>
      </c>
      <c r="F455" s="148" t="s">
        <v>155</v>
      </c>
      <c r="G455" s="148" t="s">
        <v>145</v>
      </c>
      <c r="H455" s="148">
        <v>0</v>
      </c>
      <c r="I455" s="148" t="s">
        <v>145</v>
      </c>
      <c r="J455" s="74">
        <v>42470</v>
      </c>
      <c r="K455" s="148">
        <v>600</v>
      </c>
      <c r="L455" s="170">
        <v>545</v>
      </c>
      <c r="M455" s="170">
        <v>45</v>
      </c>
      <c r="N455" s="170">
        <v>45</v>
      </c>
    </row>
    <row r="456" spans="1:14" ht="30.75" customHeight="1" x14ac:dyDescent="0.2">
      <c r="A456" s="147"/>
      <c r="B456" s="149" t="s">
        <v>51</v>
      </c>
      <c r="C456" s="471">
        <v>902</v>
      </c>
      <c r="D456" s="471"/>
      <c r="E456" s="148" t="s">
        <v>17</v>
      </c>
      <c r="F456" s="148" t="s">
        <v>155</v>
      </c>
      <c r="G456" s="148" t="s">
        <v>145</v>
      </c>
      <c r="H456" s="148">
        <v>0</v>
      </c>
      <c r="I456" s="148" t="s">
        <v>145</v>
      </c>
      <c r="J456" s="74">
        <v>42470</v>
      </c>
      <c r="K456" s="148">
        <v>610</v>
      </c>
      <c r="L456" s="170">
        <v>545</v>
      </c>
      <c r="M456" s="170">
        <v>45</v>
      </c>
      <c r="N456" s="170">
        <v>45</v>
      </c>
    </row>
    <row r="457" spans="1:14" ht="83.25" customHeight="1" x14ac:dyDescent="0.2">
      <c r="A457" s="147"/>
      <c r="B457" s="157" t="s">
        <v>373</v>
      </c>
      <c r="C457" s="471">
        <v>902</v>
      </c>
      <c r="D457" s="471"/>
      <c r="E457" s="148" t="s">
        <v>17</v>
      </c>
      <c r="F457" s="148" t="s">
        <v>155</v>
      </c>
      <c r="G457" s="148" t="s">
        <v>145</v>
      </c>
      <c r="H457" s="148">
        <v>0</v>
      </c>
      <c r="I457" s="148" t="s">
        <v>145</v>
      </c>
      <c r="J457" s="74" t="s">
        <v>374</v>
      </c>
      <c r="K457" s="155"/>
      <c r="L457" s="170">
        <v>500</v>
      </c>
      <c r="M457" s="170"/>
      <c r="N457" s="170"/>
    </row>
    <row r="458" spans="1:14" ht="30.75" customHeight="1" x14ac:dyDescent="0.2">
      <c r="A458" s="147"/>
      <c r="B458" s="149" t="s">
        <v>50</v>
      </c>
      <c r="C458" s="471">
        <v>902</v>
      </c>
      <c r="D458" s="471"/>
      <c r="E458" s="148" t="s">
        <v>17</v>
      </c>
      <c r="F458" s="148" t="s">
        <v>155</v>
      </c>
      <c r="G458" s="148" t="s">
        <v>145</v>
      </c>
      <c r="H458" s="148">
        <v>0</v>
      </c>
      <c r="I458" s="148" t="s">
        <v>145</v>
      </c>
      <c r="J458" s="74" t="s">
        <v>374</v>
      </c>
      <c r="K458" s="155" t="s">
        <v>166</v>
      </c>
      <c r="L458" s="170">
        <v>500</v>
      </c>
      <c r="M458" s="170"/>
      <c r="N458" s="170"/>
    </row>
    <row r="459" spans="1:14" ht="30.75" customHeight="1" x14ac:dyDescent="0.2">
      <c r="A459" s="147"/>
      <c r="B459" s="149" t="s">
        <v>51</v>
      </c>
      <c r="C459" s="471">
        <v>902</v>
      </c>
      <c r="D459" s="471"/>
      <c r="E459" s="148" t="s">
        <v>17</v>
      </c>
      <c r="F459" s="158" t="s">
        <v>155</v>
      </c>
      <c r="G459" s="158" t="s">
        <v>145</v>
      </c>
      <c r="H459" s="158">
        <v>0</v>
      </c>
      <c r="I459" s="158" t="s">
        <v>145</v>
      </c>
      <c r="J459" s="74" t="s">
        <v>374</v>
      </c>
      <c r="K459" s="171" t="s">
        <v>178</v>
      </c>
      <c r="L459" s="170">
        <v>500</v>
      </c>
      <c r="M459" s="170"/>
      <c r="N459" s="170"/>
    </row>
    <row r="460" spans="1:14" ht="30.75" customHeight="1" x14ac:dyDescent="0.2">
      <c r="A460" s="223"/>
      <c r="B460" s="224" t="s">
        <v>76</v>
      </c>
      <c r="C460" s="222" t="s">
        <v>205</v>
      </c>
      <c r="D460" s="222"/>
      <c r="E460" s="222" t="s">
        <v>17</v>
      </c>
      <c r="F460" s="222" t="s">
        <v>146</v>
      </c>
      <c r="G460" s="222"/>
      <c r="H460" s="222"/>
      <c r="I460" s="222"/>
      <c r="J460" s="74"/>
      <c r="K460" s="245"/>
      <c r="L460" s="170">
        <f>L461</f>
        <v>2489.8999999999996</v>
      </c>
      <c r="M460" s="170">
        <f t="shared" ref="M460:N460" si="41">M461</f>
        <v>2589.8000000000002</v>
      </c>
      <c r="N460" s="170">
        <f t="shared" si="41"/>
        <v>2693.5</v>
      </c>
    </row>
    <row r="461" spans="1:14" ht="58.5" customHeight="1" x14ac:dyDescent="0.2">
      <c r="A461" s="223"/>
      <c r="B461" s="269" t="s">
        <v>436</v>
      </c>
      <c r="C461" s="222" t="s">
        <v>205</v>
      </c>
      <c r="D461" s="222"/>
      <c r="E461" s="222" t="s">
        <v>17</v>
      </c>
      <c r="F461" s="222" t="s">
        <v>146</v>
      </c>
      <c r="G461" s="222" t="s">
        <v>145</v>
      </c>
      <c r="H461" s="222"/>
      <c r="I461" s="222"/>
      <c r="J461" s="74"/>
      <c r="K461" s="245"/>
      <c r="L461" s="170">
        <f>L463+L466</f>
        <v>2489.8999999999996</v>
      </c>
      <c r="M461" s="170">
        <f t="shared" ref="M461:N461" si="42">M463+M466</f>
        <v>2589.8000000000002</v>
      </c>
      <c r="N461" s="170">
        <f t="shared" si="42"/>
        <v>2693.5</v>
      </c>
    </row>
    <row r="462" spans="1:14" ht="30.75" customHeight="1" x14ac:dyDescent="0.2">
      <c r="A462" s="223"/>
      <c r="B462" s="224" t="s">
        <v>118</v>
      </c>
      <c r="C462" s="222" t="s">
        <v>205</v>
      </c>
      <c r="D462" s="222"/>
      <c r="E462" s="222" t="s">
        <v>17</v>
      </c>
      <c r="F462" s="230" t="s">
        <v>146</v>
      </c>
      <c r="G462" s="230" t="s">
        <v>145</v>
      </c>
      <c r="H462" s="214">
        <v>0</v>
      </c>
      <c r="I462" s="214" t="s">
        <v>145</v>
      </c>
      <c r="J462" s="74"/>
      <c r="K462" s="230"/>
      <c r="L462" s="170">
        <f>L463+L466</f>
        <v>2489.8999999999996</v>
      </c>
      <c r="M462" s="170">
        <f t="shared" ref="M462:N462" si="43">M463+M466</f>
        <v>2589.8000000000002</v>
      </c>
      <c r="N462" s="170">
        <f t="shared" si="43"/>
        <v>2693.5</v>
      </c>
    </row>
    <row r="463" spans="1:14" ht="92.25" customHeight="1" x14ac:dyDescent="0.2">
      <c r="A463" s="484" t="s">
        <v>131</v>
      </c>
      <c r="B463" s="484"/>
      <c r="C463" s="471">
        <v>902</v>
      </c>
      <c r="D463" s="471"/>
      <c r="E463" s="95" t="s">
        <v>17</v>
      </c>
      <c r="F463" s="230" t="s">
        <v>146</v>
      </c>
      <c r="G463" s="95" t="s">
        <v>145</v>
      </c>
      <c r="H463" s="95">
        <v>0</v>
      </c>
      <c r="I463" s="95" t="s">
        <v>145</v>
      </c>
      <c r="J463" s="95">
        <v>77070</v>
      </c>
      <c r="K463" s="99"/>
      <c r="L463" s="170">
        <v>1289.8</v>
      </c>
      <c r="M463" s="170">
        <v>1341.6</v>
      </c>
      <c r="N463" s="170">
        <v>1395.3</v>
      </c>
    </row>
    <row r="464" spans="1:14" ht="41.25" customHeight="1" x14ac:dyDescent="0.2">
      <c r="A464" s="484" t="s">
        <v>50</v>
      </c>
      <c r="B464" s="484"/>
      <c r="C464" s="471">
        <v>902</v>
      </c>
      <c r="D464" s="471"/>
      <c r="E464" s="95" t="s">
        <v>17</v>
      </c>
      <c r="F464" s="230" t="s">
        <v>146</v>
      </c>
      <c r="G464" s="95" t="s">
        <v>145</v>
      </c>
      <c r="H464" s="95">
        <v>0</v>
      </c>
      <c r="I464" s="95" t="s">
        <v>145</v>
      </c>
      <c r="J464" s="95">
        <v>77070</v>
      </c>
      <c r="K464" s="95">
        <v>600</v>
      </c>
      <c r="L464" s="170">
        <v>1289.8</v>
      </c>
      <c r="M464" s="170">
        <v>1341.6</v>
      </c>
      <c r="N464" s="170">
        <v>1395.3</v>
      </c>
    </row>
    <row r="465" spans="1:14" ht="22.5" customHeight="1" x14ac:dyDescent="0.2">
      <c r="A465" s="484" t="s">
        <v>51</v>
      </c>
      <c r="B465" s="484"/>
      <c r="C465" s="470">
        <v>902</v>
      </c>
      <c r="D465" s="470"/>
      <c r="E465" s="425" t="s">
        <v>17</v>
      </c>
      <c r="F465" s="230" t="s">
        <v>146</v>
      </c>
      <c r="G465" s="425" t="s">
        <v>145</v>
      </c>
      <c r="H465" s="425">
        <v>0</v>
      </c>
      <c r="I465" s="425" t="s">
        <v>145</v>
      </c>
      <c r="J465" s="425">
        <v>77070</v>
      </c>
      <c r="K465" s="425">
        <v>610</v>
      </c>
      <c r="L465" s="342">
        <v>1289.8</v>
      </c>
      <c r="M465" s="342">
        <v>1341.6</v>
      </c>
      <c r="N465" s="342">
        <v>1395.3</v>
      </c>
    </row>
    <row r="466" spans="1:14" ht="120" x14ac:dyDescent="0.2">
      <c r="B466" s="324" t="s">
        <v>584</v>
      </c>
      <c r="C466" s="470">
        <v>902</v>
      </c>
      <c r="D466" s="470"/>
      <c r="E466" s="425" t="s">
        <v>17</v>
      </c>
      <c r="F466" s="230" t="s">
        <v>146</v>
      </c>
      <c r="G466" s="425" t="s">
        <v>145</v>
      </c>
      <c r="H466" s="425">
        <v>0</v>
      </c>
      <c r="I466" s="425" t="s">
        <v>145</v>
      </c>
      <c r="J466" s="410">
        <v>77240</v>
      </c>
      <c r="K466" s="172"/>
      <c r="L466" s="430">
        <v>1200.0999999999999</v>
      </c>
      <c r="M466" s="431">
        <v>1248.2</v>
      </c>
      <c r="N466" s="431">
        <v>1298.2</v>
      </c>
    </row>
    <row r="467" spans="1:14" ht="30.75" customHeight="1" x14ac:dyDescent="0.2">
      <c r="B467" s="427" t="s">
        <v>50</v>
      </c>
      <c r="C467" s="470">
        <v>902</v>
      </c>
      <c r="D467" s="470"/>
      <c r="E467" s="425" t="s">
        <v>17</v>
      </c>
      <c r="F467" s="230" t="s">
        <v>146</v>
      </c>
      <c r="G467" s="425" t="s">
        <v>145</v>
      </c>
      <c r="H467" s="425">
        <v>0</v>
      </c>
      <c r="I467" s="425" t="s">
        <v>145</v>
      </c>
      <c r="J467" s="410">
        <v>77240</v>
      </c>
      <c r="K467" s="410">
        <v>600</v>
      </c>
      <c r="L467" s="430">
        <v>1200.0999999999999</v>
      </c>
      <c r="M467" s="431">
        <v>1248.2</v>
      </c>
      <c r="N467" s="431">
        <v>1298.2</v>
      </c>
    </row>
    <row r="468" spans="1:14" ht="30" customHeight="1" x14ac:dyDescent="0.2">
      <c r="B468" s="427" t="s">
        <v>51</v>
      </c>
      <c r="C468" s="470">
        <v>902</v>
      </c>
      <c r="D468" s="470"/>
      <c r="E468" s="425" t="s">
        <v>17</v>
      </c>
      <c r="F468" s="230" t="s">
        <v>146</v>
      </c>
      <c r="G468" s="425" t="s">
        <v>145</v>
      </c>
      <c r="H468" s="425">
        <v>0</v>
      </c>
      <c r="I468" s="425" t="s">
        <v>145</v>
      </c>
      <c r="J468" s="410">
        <v>77240</v>
      </c>
      <c r="K468" s="410">
        <v>610</v>
      </c>
      <c r="L468" s="430">
        <v>1200.0999999999999</v>
      </c>
      <c r="M468" s="431">
        <v>1248.2</v>
      </c>
      <c r="N468" s="431">
        <v>1298.2</v>
      </c>
    </row>
    <row r="469" spans="1:14" x14ac:dyDescent="0.2">
      <c r="L469" s="388"/>
      <c r="M469" s="388"/>
      <c r="N469" s="388"/>
    </row>
    <row r="470" spans="1:14" x14ac:dyDescent="0.2">
      <c r="L470" s="388"/>
      <c r="M470" s="388"/>
      <c r="N470" s="388"/>
    </row>
    <row r="471" spans="1:14" x14ac:dyDescent="0.2">
      <c r="L471" s="388"/>
      <c r="M471" s="388"/>
      <c r="N471" s="388"/>
    </row>
    <row r="472" spans="1:14" x14ac:dyDescent="0.2">
      <c r="L472" s="388"/>
      <c r="M472" s="388"/>
      <c r="N472" s="388"/>
    </row>
    <row r="473" spans="1:14" x14ac:dyDescent="0.2">
      <c r="L473" s="388"/>
      <c r="M473" s="388"/>
      <c r="N473" s="388"/>
    </row>
    <row r="474" spans="1:14" x14ac:dyDescent="0.2">
      <c r="L474" s="388"/>
      <c r="M474" s="388"/>
      <c r="N474" s="388"/>
    </row>
  </sheetData>
  <mergeCells count="777">
    <mergeCell ref="C466:D466"/>
    <mergeCell ref="C467:D467"/>
    <mergeCell ref="C468:D468"/>
    <mergeCell ref="L139:L140"/>
    <mergeCell ref="C151:D151"/>
    <mergeCell ref="C152:D152"/>
    <mergeCell ref="C153:D153"/>
    <mergeCell ref="C154:D154"/>
    <mergeCell ref="C155:D155"/>
    <mergeCell ref="C156:D156"/>
    <mergeCell ref="C261:D261"/>
    <mergeCell ref="C270:D270"/>
    <mergeCell ref="C251:D251"/>
    <mergeCell ref="C247:D247"/>
    <mergeCell ref="C248:D248"/>
    <mergeCell ref="C249:D249"/>
    <mergeCell ref="C264:D264"/>
    <mergeCell ref="C253:D253"/>
    <mergeCell ref="C250:D250"/>
    <mergeCell ref="C255:D255"/>
    <mergeCell ref="C258:D258"/>
    <mergeCell ref="C268:D268"/>
    <mergeCell ref="C254:D254"/>
    <mergeCell ref="C267:D267"/>
    <mergeCell ref="C66:D66"/>
    <mergeCell ref="C67:D67"/>
    <mergeCell ref="C68:D68"/>
    <mergeCell ref="C86:D86"/>
    <mergeCell ref="C103:D103"/>
    <mergeCell ref="E119:E120"/>
    <mergeCell ref="C117:D117"/>
    <mergeCell ref="C118:D118"/>
    <mergeCell ref="C110:D110"/>
    <mergeCell ref="C113:D113"/>
    <mergeCell ref="C114:D114"/>
    <mergeCell ref="C115:D116"/>
    <mergeCell ref="C111:D111"/>
    <mergeCell ref="C112:D11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L119:L120"/>
    <mergeCell ref="L115:L116"/>
    <mergeCell ref="C398:D398"/>
    <mergeCell ref="C399:D399"/>
    <mergeCell ref="C348:D348"/>
    <mergeCell ref="C353:D353"/>
    <mergeCell ref="C354:D354"/>
    <mergeCell ref="C355:D355"/>
    <mergeCell ref="C357:D357"/>
    <mergeCell ref="C358:D358"/>
    <mergeCell ref="C364:D364"/>
    <mergeCell ref="C365:D365"/>
    <mergeCell ref="C376:D376"/>
    <mergeCell ref="C373:D373"/>
    <mergeCell ref="C375:D375"/>
    <mergeCell ref="C377:D377"/>
    <mergeCell ref="C362:D362"/>
    <mergeCell ref="C298:D298"/>
    <mergeCell ref="C312:D312"/>
    <mergeCell ref="C162:D162"/>
    <mergeCell ref="C245:D245"/>
    <mergeCell ref="C246:D246"/>
    <mergeCell ref="C271:D271"/>
    <mergeCell ref="C259:D259"/>
    <mergeCell ref="C256:D256"/>
    <mergeCell ref="C212:D212"/>
    <mergeCell ref="C201:D201"/>
    <mergeCell ref="C215:D215"/>
    <mergeCell ref="C213:D213"/>
    <mergeCell ref="C226:D226"/>
    <mergeCell ref="C234:D234"/>
    <mergeCell ref="C216:D216"/>
    <mergeCell ref="C217:D217"/>
    <mergeCell ref="C218:D218"/>
    <mergeCell ref="C219:D219"/>
    <mergeCell ref="C220:D220"/>
    <mergeCell ref="C214:D214"/>
    <mergeCell ref="C244:D244"/>
    <mergeCell ref="C222:D222"/>
    <mergeCell ref="C223:D223"/>
    <mergeCell ref="C224:D224"/>
    <mergeCell ref="C225:D225"/>
    <mergeCell ref="C221:D221"/>
    <mergeCell ref="C232:D232"/>
    <mergeCell ref="C229:D229"/>
    <mergeCell ref="C230:D230"/>
    <mergeCell ref="C233:D233"/>
    <mergeCell ref="C236:D236"/>
    <mergeCell ref="C272:D272"/>
    <mergeCell ref="C252:D252"/>
    <mergeCell ref="C306:D306"/>
    <mergeCell ref="C305:D305"/>
    <mergeCell ref="C302:D302"/>
    <mergeCell ref="C304:D304"/>
    <mergeCell ref="C297:D297"/>
    <mergeCell ref="C299:D299"/>
    <mergeCell ref="C296:D296"/>
    <mergeCell ref="C287:D287"/>
    <mergeCell ref="C276:D276"/>
    <mergeCell ref="C277:D277"/>
    <mergeCell ref="C280:D280"/>
    <mergeCell ref="C278:D278"/>
    <mergeCell ref="C279:D279"/>
    <mergeCell ref="C266:D266"/>
    <mergeCell ref="C262:D262"/>
    <mergeCell ref="C273:D273"/>
    <mergeCell ref="C269:D269"/>
    <mergeCell ref="C263:D263"/>
    <mergeCell ref="C265:D265"/>
    <mergeCell ref="C257:D257"/>
    <mergeCell ref="C275:D275"/>
    <mergeCell ref="C260:D260"/>
    <mergeCell ref="C239:D239"/>
    <mergeCell ref="C243:D243"/>
    <mergeCell ref="C237:D237"/>
    <mergeCell ref="C242:D242"/>
    <mergeCell ref="C240:D240"/>
    <mergeCell ref="C241:D241"/>
    <mergeCell ref="C238:D238"/>
    <mergeCell ref="C235:D235"/>
    <mergeCell ref="C231:D231"/>
    <mergeCell ref="C210:D210"/>
    <mergeCell ref="C164:D164"/>
    <mergeCell ref="C165:D165"/>
    <mergeCell ref="C166:D166"/>
    <mergeCell ref="C167:D167"/>
    <mergeCell ref="C168:D168"/>
    <mergeCell ref="C169:D169"/>
    <mergeCell ref="C134:D134"/>
    <mergeCell ref="C135:D135"/>
    <mergeCell ref="C161:D161"/>
    <mergeCell ref="C137:D137"/>
    <mergeCell ref="C465:D465"/>
    <mergeCell ref="C428:D428"/>
    <mergeCell ref="C429:D429"/>
    <mergeCell ref="C430:D430"/>
    <mergeCell ref="C432:D432"/>
    <mergeCell ref="C433:D433"/>
    <mergeCell ref="C434:D434"/>
    <mergeCell ref="C436:D436"/>
    <mergeCell ref="C437:D437"/>
    <mergeCell ref="C438:D438"/>
    <mergeCell ref="C439:D439"/>
    <mergeCell ref="C440:D440"/>
    <mergeCell ref="C441:D441"/>
    <mergeCell ref="C442:D442"/>
    <mergeCell ref="C450:D450"/>
    <mergeCell ref="C451:D451"/>
    <mergeCell ref="C459:D459"/>
    <mergeCell ref="C454:D454"/>
    <mergeCell ref="C455:D455"/>
    <mergeCell ref="C456:D456"/>
    <mergeCell ref="C457:D457"/>
    <mergeCell ref="C452:D452"/>
    <mergeCell ref="C453:D453"/>
    <mergeCell ref="C463:D463"/>
    <mergeCell ref="C25:D25"/>
    <mergeCell ref="C26:D26"/>
    <mergeCell ref="C27:D27"/>
    <mergeCell ref="C28:D28"/>
    <mergeCell ref="C37:D37"/>
    <mergeCell ref="C38:D38"/>
    <mergeCell ref="C202:D202"/>
    <mergeCell ref="C44:D44"/>
    <mergeCell ref="C45:D45"/>
    <mergeCell ref="C46:D46"/>
    <mergeCell ref="C47:D47"/>
    <mergeCell ref="C56:D56"/>
    <mergeCell ref="C57:D57"/>
    <mergeCell ref="C61:D61"/>
    <mergeCell ref="C62:D62"/>
    <mergeCell ref="C58:D58"/>
    <mergeCell ref="C42:D42"/>
    <mergeCell ref="C39:D39"/>
    <mergeCell ref="C40:D40"/>
    <mergeCell ref="C41:D41"/>
    <mergeCell ref="C49:D49"/>
    <mergeCell ref="C55:D55"/>
    <mergeCell ref="C52:D52"/>
    <mergeCell ref="C50:D50"/>
    <mergeCell ref="C6:D6"/>
    <mergeCell ref="C22:D22"/>
    <mergeCell ref="C24:D24"/>
    <mergeCell ref="C23:D23"/>
    <mergeCell ref="C14:D14"/>
    <mergeCell ref="C15:D15"/>
    <mergeCell ref="C16:D16"/>
    <mergeCell ref="C17:D17"/>
    <mergeCell ref="C18:D18"/>
    <mergeCell ref="C20:D20"/>
    <mergeCell ref="C21:D21"/>
    <mergeCell ref="C13:D13"/>
    <mergeCell ref="C8:D8"/>
    <mergeCell ref="C9:D9"/>
    <mergeCell ref="C10:D10"/>
    <mergeCell ref="C11:D11"/>
    <mergeCell ref="C12:D12"/>
    <mergeCell ref="C7:D7"/>
    <mergeCell ref="C48:D48"/>
    <mergeCell ref="C43:D43"/>
    <mergeCell ref="A28:B28"/>
    <mergeCell ref="A37:B37"/>
    <mergeCell ref="A38:B38"/>
    <mergeCell ref="C35:D35"/>
    <mergeCell ref="C36:D36"/>
    <mergeCell ref="A34:B34"/>
    <mergeCell ref="A35:B35"/>
    <mergeCell ref="A36:B36"/>
    <mergeCell ref="A32:B32"/>
    <mergeCell ref="A33:B33"/>
    <mergeCell ref="C32:D32"/>
    <mergeCell ref="C33:D33"/>
    <mergeCell ref="C34:D34"/>
    <mergeCell ref="A39:B39"/>
    <mergeCell ref="A40:B40"/>
    <mergeCell ref="A41:B41"/>
    <mergeCell ref="A18:B18"/>
    <mergeCell ref="A19:B19"/>
    <mergeCell ref="A4:A5"/>
    <mergeCell ref="A20:B20"/>
    <mergeCell ref="A21:B21"/>
    <mergeCell ref="A24:B24"/>
    <mergeCell ref="A25:B25"/>
    <mergeCell ref="A26:B26"/>
    <mergeCell ref="A27:B27"/>
    <mergeCell ref="A22:B22"/>
    <mergeCell ref="A23:B23"/>
    <mergeCell ref="A16:B16"/>
    <mergeCell ref="A17:B17"/>
    <mergeCell ref="A13:B13"/>
    <mergeCell ref="A14:B14"/>
    <mergeCell ref="A15:B15"/>
    <mergeCell ref="A8:B8"/>
    <mergeCell ref="A9:B9"/>
    <mergeCell ref="A10:B10"/>
    <mergeCell ref="A11:B11"/>
    <mergeCell ref="A12:B12"/>
    <mergeCell ref="K1:N1"/>
    <mergeCell ref="B2:N2"/>
    <mergeCell ref="K3:N3"/>
    <mergeCell ref="B4:B5"/>
    <mergeCell ref="C4:C5"/>
    <mergeCell ref="E4:E5"/>
    <mergeCell ref="F4:F5"/>
    <mergeCell ref="G4:J5"/>
    <mergeCell ref="K4:K5"/>
    <mergeCell ref="L4:N4"/>
    <mergeCell ref="D4:D5"/>
    <mergeCell ref="A52:B52"/>
    <mergeCell ref="A53:B53"/>
    <mergeCell ref="A44:B44"/>
    <mergeCell ref="A45:B45"/>
    <mergeCell ref="A46:B46"/>
    <mergeCell ref="A47:B47"/>
    <mergeCell ref="A51:B51"/>
    <mergeCell ref="A42:B42"/>
    <mergeCell ref="A43:B43"/>
    <mergeCell ref="C59:D59"/>
    <mergeCell ref="C60:D60"/>
    <mergeCell ref="C51:D51"/>
    <mergeCell ref="C54:D54"/>
    <mergeCell ref="C53:D53"/>
    <mergeCell ref="A94:B94"/>
    <mergeCell ref="A83:B83"/>
    <mergeCell ref="A81:B81"/>
    <mergeCell ref="A82:B82"/>
    <mergeCell ref="A54:B54"/>
    <mergeCell ref="C84:D84"/>
    <mergeCell ref="C87:D87"/>
    <mergeCell ref="C88:D88"/>
    <mergeCell ref="A64:B64"/>
    <mergeCell ref="A65:B65"/>
    <mergeCell ref="C94:D94"/>
    <mergeCell ref="C81:D81"/>
    <mergeCell ref="C82:D82"/>
    <mergeCell ref="C83:D83"/>
    <mergeCell ref="C92:D92"/>
    <mergeCell ref="C93:D93"/>
    <mergeCell ref="C64:D64"/>
    <mergeCell ref="C65:D65"/>
    <mergeCell ref="C85:D85"/>
    <mergeCell ref="A114:B114"/>
    <mergeCell ref="A115:B116"/>
    <mergeCell ref="A101:B101"/>
    <mergeCell ref="A110:B110"/>
    <mergeCell ref="A111:B111"/>
    <mergeCell ref="A112:B112"/>
    <mergeCell ref="A113:B113"/>
    <mergeCell ref="A98:B98"/>
    <mergeCell ref="A99:B99"/>
    <mergeCell ref="A100:B100"/>
    <mergeCell ref="A95:B95"/>
    <mergeCell ref="A96:B96"/>
    <mergeCell ref="A97:B97"/>
    <mergeCell ref="A92:B92"/>
    <mergeCell ref="A93:B93"/>
    <mergeCell ref="C89:D89"/>
    <mergeCell ref="C90:D90"/>
    <mergeCell ref="C91:D91"/>
    <mergeCell ref="C102:D102"/>
    <mergeCell ref="C97:D97"/>
    <mergeCell ref="C98:D98"/>
    <mergeCell ref="C100:D100"/>
    <mergeCell ref="C101:D101"/>
    <mergeCell ref="C95:D95"/>
    <mergeCell ref="C96:D96"/>
    <mergeCell ref="A55:B55"/>
    <mergeCell ref="A56:B56"/>
    <mergeCell ref="A57:B57"/>
    <mergeCell ref="A58:B58"/>
    <mergeCell ref="A63:B63"/>
    <mergeCell ref="A59:B59"/>
    <mergeCell ref="A60:B60"/>
    <mergeCell ref="A61:B61"/>
    <mergeCell ref="A62:B62"/>
    <mergeCell ref="A142:B142"/>
    <mergeCell ref="A121:B121"/>
    <mergeCell ref="A122:B122"/>
    <mergeCell ref="A123:B123"/>
    <mergeCell ref="C139:D140"/>
    <mergeCell ref="C124:D124"/>
    <mergeCell ref="C125:D125"/>
    <mergeCell ref="C132:D132"/>
    <mergeCell ref="C133:D133"/>
    <mergeCell ref="C138:D138"/>
    <mergeCell ref="C122:D122"/>
    <mergeCell ref="C123:D123"/>
    <mergeCell ref="C121:D121"/>
    <mergeCell ref="C126:D126"/>
    <mergeCell ref="C127:D127"/>
    <mergeCell ref="C128:D128"/>
    <mergeCell ref="C129:D129"/>
    <mergeCell ref="C130:D130"/>
    <mergeCell ref="C131:D131"/>
    <mergeCell ref="C136:D136"/>
    <mergeCell ref="A119:B120"/>
    <mergeCell ref="A117:B117"/>
    <mergeCell ref="A118:B118"/>
    <mergeCell ref="C185:D185"/>
    <mergeCell ref="A197:B197"/>
    <mergeCell ref="A198:B198"/>
    <mergeCell ref="A194:B194"/>
    <mergeCell ref="A195:B195"/>
    <mergeCell ref="A196:B196"/>
    <mergeCell ref="A191:B191"/>
    <mergeCell ref="A192:B192"/>
    <mergeCell ref="A193:B193"/>
    <mergeCell ref="A138:B138"/>
    <mergeCell ref="A132:B132"/>
    <mergeCell ref="A133:B133"/>
    <mergeCell ref="A124:B124"/>
    <mergeCell ref="A125:B125"/>
    <mergeCell ref="A139:B140"/>
    <mergeCell ref="A141:B141"/>
    <mergeCell ref="C141:D141"/>
    <mergeCell ref="C142:D142"/>
    <mergeCell ref="A178:B178"/>
    <mergeCell ref="A179:B179"/>
    <mergeCell ref="A180:B180"/>
    <mergeCell ref="A188:B188"/>
    <mergeCell ref="A189:B189"/>
    <mergeCell ref="A190:B190"/>
    <mergeCell ref="C198:D198"/>
    <mergeCell ref="C190:D190"/>
    <mergeCell ref="C193:D193"/>
    <mergeCell ref="C187:D187"/>
    <mergeCell ref="C188:D188"/>
    <mergeCell ref="C191:D191"/>
    <mergeCell ref="C192:D192"/>
    <mergeCell ref="C195:D195"/>
    <mergeCell ref="C194:D194"/>
    <mergeCell ref="C197:D197"/>
    <mergeCell ref="C196:D196"/>
    <mergeCell ref="A202:B202"/>
    <mergeCell ref="A208:B208"/>
    <mergeCell ref="A203:B203"/>
    <mergeCell ref="A204:B204"/>
    <mergeCell ref="A205:B205"/>
    <mergeCell ref="A206:B206"/>
    <mergeCell ref="A207:B207"/>
    <mergeCell ref="A181:B181"/>
    <mergeCell ref="A223:B223"/>
    <mergeCell ref="A185:B185"/>
    <mergeCell ref="A186:B186"/>
    <mergeCell ref="A182:B182"/>
    <mergeCell ref="A183:B183"/>
    <mergeCell ref="A184:B184"/>
    <mergeCell ref="A201:B201"/>
    <mergeCell ref="A209:B209"/>
    <mergeCell ref="A210:B210"/>
    <mergeCell ref="A211:B211"/>
    <mergeCell ref="A212:B212"/>
    <mergeCell ref="A221:B221"/>
    <mergeCell ref="A222:B222"/>
    <mergeCell ref="A199:B199"/>
    <mergeCell ref="A200:B200"/>
    <mergeCell ref="A187:B187"/>
    <mergeCell ref="A240:B240"/>
    <mergeCell ref="A237:B237"/>
    <mergeCell ref="A226:B226"/>
    <mergeCell ref="A227:B227"/>
    <mergeCell ref="A228:B228"/>
    <mergeCell ref="A238:B238"/>
    <mergeCell ref="A239:B239"/>
    <mergeCell ref="A229:B229"/>
    <mergeCell ref="A230:B230"/>
    <mergeCell ref="A231:B231"/>
    <mergeCell ref="A248:B248"/>
    <mergeCell ref="A249:B249"/>
    <mergeCell ref="A250:B250"/>
    <mergeCell ref="A256:B256"/>
    <mergeCell ref="A252:B252"/>
    <mergeCell ref="A253:B253"/>
    <mergeCell ref="A224:B224"/>
    <mergeCell ref="A225:B225"/>
    <mergeCell ref="A213:B213"/>
    <mergeCell ref="A214:B214"/>
    <mergeCell ref="A242:B242"/>
    <mergeCell ref="A251:B251"/>
    <mergeCell ref="A254:B254"/>
    <mergeCell ref="A234:B234"/>
    <mergeCell ref="A235:B235"/>
    <mergeCell ref="A243:B243"/>
    <mergeCell ref="A244:B244"/>
    <mergeCell ref="A245:B245"/>
    <mergeCell ref="A246:B246"/>
    <mergeCell ref="A247:B247"/>
    <mergeCell ref="A232:B232"/>
    <mergeCell ref="A233:B233"/>
    <mergeCell ref="A241:B241"/>
    <mergeCell ref="A236:B236"/>
    <mergeCell ref="A262:B262"/>
    <mergeCell ref="A263:B263"/>
    <mergeCell ref="A264:B264"/>
    <mergeCell ref="A260:B260"/>
    <mergeCell ref="A261:B261"/>
    <mergeCell ref="A257:B257"/>
    <mergeCell ref="A258:B258"/>
    <mergeCell ref="A259:B259"/>
    <mergeCell ref="A255:B255"/>
    <mergeCell ref="A276:B276"/>
    <mergeCell ref="A280:B280"/>
    <mergeCell ref="A292:B292"/>
    <mergeCell ref="A293:B293"/>
    <mergeCell ref="A294:B294"/>
    <mergeCell ref="A269:B269"/>
    <mergeCell ref="A270:B270"/>
    <mergeCell ref="A271:B271"/>
    <mergeCell ref="A265:B265"/>
    <mergeCell ref="A266:B266"/>
    <mergeCell ref="A277:B277"/>
    <mergeCell ref="A278:B278"/>
    <mergeCell ref="A279:B279"/>
    <mergeCell ref="A268:B268"/>
    <mergeCell ref="A267:B267"/>
    <mergeCell ref="A274:B274"/>
    <mergeCell ref="A275:B275"/>
    <mergeCell ref="A287:B287"/>
    <mergeCell ref="A288:B288"/>
    <mergeCell ref="A289:B289"/>
    <mergeCell ref="A290:B290"/>
    <mergeCell ref="A291:B291"/>
    <mergeCell ref="A295:B295"/>
    <mergeCell ref="A281:B281"/>
    <mergeCell ref="A282:B282"/>
    <mergeCell ref="C285:D285"/>
    <mergeCell ref="C281:D281"/>
    <mergeCell ref="C286:D286"/>
    <mergeCell ref="C282:D282"/>
    <mergeCell ref="C292:D292"/>
    <mergeCell ref="C290:D290"/>
    <mergeCell ref="C288:D288"/>
    <mergeCell ref="C289:D289"/>
    <mergeCell ref="C291:D291"/>
    <mergeCell ref="C293:D293"/>
    <mergeCell ref="C294:D294"/>
    <mergeCell ref="C295:D295"/>
    <mergeCell ref="C283:D283"/>
    <mergeCell ref="C284:D284"/>
    <mergeCell ref="A309:B309"/>
    <mergeCell ref="A301:B301"/>
    <mergeCell ref="A302:B302"/>
    <mergeCell ref="A331:B331"/>
    <mergeCell ref="A315:B315"/>
    <mergeCell ref="A344:B344"/>
    <mergeCell ref="C337:D337"/>
    <mergeCell ref="C301:D301"/>
    <mergeCell ref="A330:B330"/>
    <mergeCell ref="C338:D338"/>
    <mergeCell ref="C339:D339"/>
    <mergeCell ref="C340:D340"/>
    <mergeCell ref="C341:D341"/>
    <mergeCell ref="C342:D342"/>
    <mergeCell ref="C343:D343"/>
    <mergeCell ref="C315:D315"/>
    <mergeCell ref="C330:D330"/>
    <mergeCell ref="C331:D331"/>
    <mergeCell ref="C307:D307"/>
    <mergeCell ref="C308:D308"/>
    <mergeCell ref="C336:D336"/>
    <mergeCell ref="C332:D332"/>
    <mergeCell ref="C333:D333"/>
    <mergeCell ref="C324:D324"/>
    <mergeCell ref="C464:D464"/>
    <mergeCell ref="C458:D458"/>
    <mergeCell ref="A412:B412"/>
    <mergeCell ref="A409:B409"/>
    <mergeCell ref="A345:B345"/>
    <mergeCell ref="A346:B346"/>
    <mergeCell ref="A347:B347"/>
    <mergeCell ref="C344:D344"/>
    <mergeCell ref="C345:D345"/>
    <mergeCell ref="A354:B354"/>
    <mergeCell ref="C347:D347"/>
    <mergeCell ref="A348:B348"/>
    <mergeCell ref="A349:B349"/>
    <mergeCell ref="A350:B350"/>
    <mergeCell ref="A351:B351"/>
    <mergeCell ref="A352:B352"/>
    <mergeCell ref="A353:B353"/>
    <mergeCell ref="C400:D400"/>
    <mergeCell ref="C401:D401"/>
    <mergeCell ref="A410:B410"/>
    <mergeCell ref="A408:B408"/>
    <mergeCell ref="C407:D407"/>
    <mergeCell ref="A406:B406"/>
    <mergeCell ref="C397:D397"/>
    <mergeCell ref="A465:B465"/>
    <mergeCell ref="A463:B463"/>
    <mergeCell ref="A464:B464"/>
    <mergeCell ref="A451:B451"/>
    <mergeCell ref="A452:B452"/>
    <mergeCell ref="A453:B453"/>
    <mergeCell ref="A439:B439"/>
    <mergeCell ref="A440:B440"/>
    <mergeCell ref="A441:B441"/>
    <mergeCell ref="A442:B442"/>
    <mergeCell ref="A450:B450"/>
    <mergeCell ref="A402:B402"/>
    <mergeCell ref="A377:B377"/>
    <mergeCell ref="A378:B378"/>
    <mergeCell ref="A379:B379"/>
    <mergeCell ref="C392:D392"/>
    <mergeCell ref="C402:D402"/>
    <mergeCell ref="C394:D394"/>
    <mergeCell ref="C395:D395"/>
    <mergeCell ref="J366:J367"/>
    <mergeCell ref="C366:D367"/>
    <mergeCell ref="E366:E367"/>
    <mergeCell ref="G366:G367"/>
    <mergeCell ref="I366:I367"/>
    <mergeCell ref="H366:H367"/>
    <mergeCell ref="A381:B381"/>
    <mergeCell ref="A375:B375"/>
    <mergeCell ref="C369:D369"/>
    <mergeCell ref="C379:D379"/>
    <mergeCell ref="C374:D374"/>
    <mergeCell ref="F366:F367"/>
    <mergeCell ref="C370:D370"/>
    <mergeCell ref="A370:B370"/>
    <mergeCell ref="A371:B371"/>
    <mergeCell ref="C378:D378"/>
    <mergeCell ref="A299:B299"/>
    <mergeCell ref="C303:D303"/>
    <mergeCell ref="C313:D313"/>
    <mergeCell ref="A374:B374"/>
    <mergeCell ref="C393:D393"/>
    <mergeCell ref="C396:D396"/>
    <mergeCell ref="C360:D360"/>
    <mergeCell ref="C361:D361"/>
    <mergeCell ref="C371:D371"/>
    <mergeCell ref="A361:B361"/>
    <mergeCell ref="C380:D380"/>
    <mergeCell ref="A376:B376"/>
    <mergeCell ref="A372:B372"/>
    <mergeCell ref="A369:B369"/>
    <mergeCell ref="C368:D368"/>
    <mergeCell ref="A366:B367"/>
    <mergeCell ref="A380:B380"/>
    <mergeCell ref="A373:B373"/>
    <mergeCell ref="A365:B365"/>
    <mergeCell ref="C309:D309"/>
    <mergeCell ref="C329:D329"/>
    <mergeCell ref="C322:D322"/>
    <mergeCell ref="C323:D323"/>
    <mergeCell ref="C326:D326"/>
    <mergeCell ref="A355:B355"/>
    <mergeCell ref="C349:D349"/>
    <mergeCell ref="C350:D350"/>
    <mergeCell ref="C351:D351"/>
    <mergeCell ref="C352:D352"/>
    <mergeCell ref="A359:B359"/>
    <mergeCell ref="A360:B360"/>
    <mergeCell ref="A357:B357"/>
    <mergeCell ref="A362:B362"/>
    <mergeCell ref="A368:B368"/>
    <mergeCell ref="C391:D391"/>
    <mergeCell ref="C382:D382"/>
    <mergeCell ref="C383:D383"/>
    <mergeCell ref="C384:D384"/>
    <mergeCell ref="C385:D385"/>
    <mergeCell ref="C386:D386"/>
    <mergeCell ref="C387:D387"/>
    <mergeCell ref="C388:D388"/>
    <mergeCell ref="C389:D389"/>
    <mergeCell ref="C390:D390"/>
    <mergeCell ref="A437:B437"/>
    <mergeCell ref="A438:B438"/>
    <mergeCell ref="A434:B434"/>
    <mergeCell ref="A435:B435"/>
    <mergeCell ref="A417:B417"/>
    <mergeCell ref="A418:B418"/>
    <mergeCell ref="A413:B413"/>
    <mergeCell ref="A414:B414"/>
    <mergeCell ref="A415:B415"/>
    <mergeCell ref="A428:B428"/>
    <mergeCell ref="A429:B429"/>
    <mergeCell ref="A419:B419"/>
    <mergeCell ref="A430:B430"/>
    <mergeCell ref="A431:B431"/>
    <mergeCell ref="A432:B432"/>
    <mergeCell ref="A433:B433"/>
    <mergeCell ref="A420:B420"/>
    <mergeCell ref="A416:B416"/>
    <mergeCell ref="A436:B436"/>
    <mergeCell ref="A404:B404"/>
    <mergeCell ref="A407:B407"/>
    <mergeCell ref="A405:B405"/>
    <mergeCell ref="A411:B411"/>
    <mergeCell ref="C144:D144"/>
    <mergeCell ref="A403:B403"/>
    <mergeCell ref="A358:B358"/>
    <mergeCell ref="A312:B312"/>
    <mergeCell ref="A313:B313"/>
    <mergeCell ref="A310:B310"/>
    <mergeCell ref="A329:B329"/>
    <mergeCell ref="A314:B314"/>
    <mergeCell ref="A311:B311"/>
    <mergeCell ref="A300:B300"/>
    <mergeCell ref="A328:B328"/>
    <mergeCell ref="A326:B326"/>
    <mergeCell ref="A327:B327"/>
    <mergeCell ref="A323:B323"/>
    <mergeCell ref="A324:B324"/>
    <mergeCell ref="A325:B325"/>
    <mergeCell ref="A322:B322"/>
    <mergeCell ref="A303:B303"/>
    <mergeCell ref="A304:B304"/>
    <mergeCell ref="A305:B305"/>
    <mergeCell ref="A306:B306"/>
    <mergeCell ref="A356:B356"/>
    <mergeCell ref="A363:B363"/>
    <mergeCell ref="A364:B364"/>
    <mergeCell ref="C149:D149"/>
    <mergeCell ref="C147:D147"/>
    <mergeCell ref="C148:D148"/>
    <mergeCell ref="N115:N116"/>
    <mergeCell ref="N119:N120"/>
    <mergeCell ref="I119:I120"/>
    <mergeCell ref="J119:J120"/>
    <mergeCell ref="K119:K120"/>
    <mergeCell ref="M119:M120"/>
    <mergeCell ref="F119:F120"/>
    <mergeCell ref="G119:G120"/>
    <mergeCell ref="H119:H120"/>
    <mergeCell ref="F115:F116"/>
    <mergeCell ref="G115:G116"/>
    <mergeCell ref="M115:M116"/>
    <mergeCell ref="H115:H116"/>
    <mergeCell ref="I115:I116"/>
    <mergeCell ref="J115:J116"/>
    <mergeCell ref="K115:K116"/>
    <mergeCell ref="A298:B298"/>
    <mergeCell ref="K366:K367"/>
    <mergeCell ref="C227:D227"/>
    <mergeCell ref="C228:D228"/>
    <mergeCell ref="N139:N140"/>
    <mergeCell ref="E115:E116"/>
    <mergeCell ref="C143:D143"/>
    <mergeCell ref="C186:D186"/>
    <mergeCell ref="C356:D356"/>
    <mergeCell ref="M139:M140"/>
    <mergeCell ref="E139:E140"/>
    <mergeCell ref="F139:F140"/>
    <mergeCell ref="C175:D175"/>
    <mergeCell ref="C184:D184"/>
    <mergeCell ref="G139:G140"/>
    <mergeCell ref="H139:H140"/>
    <mergeCell ref="I139:I140"/>
    <mergeCell ref="J139:J140"/>
    <mergeCell ref="K139:K140"/>
    <mergeCell ref="C178:D178"/>
    <mergeCell ref="C179:D179"/>
    <mergeCell ref="C183:D183"/>
    <mergeCell ref="C157:D157"/>
    <mergeCell ref="C314:D314"/>
    <mergeCell ref="C334:D334"/>
    <mergeCell ref="C119:D120"/>
    <mergeCell ref="C171:D171"/>
    <mergeCell ref="C173:D173"/>
    <mergeCell ref="C159:D159"/>
    <mergeCell ref="C174:D174"/>
    <mergeCell ref="C419:D419"/>
    <mergeCell ref="C420:D420"/>
    <mergeCell ref="C443:D443"/>
    <mergeCell ref="C158:D158"/>
    <mergeCell ref="C172:D172"/>
    <mergeCell ref="C160:D160"/>
    <mergeCell ref="C359:D359"/>
    <mergeCell ref="C372:D372"/>
    <mergeCell ref="C381:D381"/>
    <mergeCell ref="C363:D363"/>
    <mergeCell ref="C346:D346"/>
    <mergeCell ref="C335:D335"/>
    <mergeCell ref="C325:D325"/>
    <mergeCell ref="C327:D327"/>
    <mergeCell ref="C328:D328"/>
    <mergeCell ref="C310:D310"/>
    <mergeCell ref="C311:D311"/>
    <mergeCell ref="C316:D316"/>
    <mergeCell ref="C317:D317"/>
    <mergeCell ref="C446:D446"/>
    <mergeCell ref="C170:D170"/>
    <mergeCell ref="C176:D176"/>
    <mergeCell ref="C177:D177"/>
    <mergeCell ref="C189:D189"/>
    <mergeCell ref="C145:D145"/>
    <mergeCell ref="C146:D146"/>
    <mergeCell ref="C150:D150"/>
    <mergeCell ref="C447:D447"/>
    <mergeCell ref="C318:D318"/>
    <mergeCell ref="C319:D319"/>
    <mergeCell ref="C320:D320"/>
    <mergeCell ref="C321:D321"/>
    <mergeCell ref="C199:D199"/>
    <mergeCell ref="C200:D200"/>
    <mergeCell ref="C203:D203"/>
    <mergeCell ref="C211:D211"/>
    <mergeCell ref="C163:D163"/>
    <mergeCell ref="C204:D204"/>
    <mergeCell ref="C205:D205"/>
    <mergeCell ref="C206:D206"/>
    <mergeCell ref="C207:D207"/>
    <mergeCell ref="C208:D208"/>
    <mergeCell ref="C209:D209"/>
    <mergeCell ref="C73:D73"/>
    <mergeCell ref="C74:D74"/>
    <mergeCell ref="C448:D448"/>
    <mergeCell ref="C449:D449"/>
    <mergeCell ref="C403:D403"/>
    <mergeCell ref="C413:D413"/>
    <mergeCell ref="C414:D414"/>
    <mergeCell ref="C424:D424"/>
    <mergeCell ref="C425:D425"/>
    <mergeCell ref="C412:D412"/>
    <mergeCell ref="C406:D406"/>
    <mergeCell ref="C422:D422"/>
    <mergeCell ref="C408:D408"/>
    <mergeCell ref="C409:D409"/>
    <mergeCell ref="C411:D411"/>
    <mergeCell ref="C426:D426"/>
    <mergeCell ref="C427:D427"/>
    <mergeCell ref="C421:D421"/>
    <mergeCell ref="C423:D423"/>
    <mergeCell ref="C415:D415"/>
    <mergeCell ref="C417:D417"/>
    <mergeCell ref="C418:D418"/>
    <mergeCell ref="C444:D444"/>
    <mergeCell ref="C445:D445"/>
  </mergeCells>
  <pageMargins left="0.43307086614173229" right="0.23622047244094491" top="0.70866141732283472" bottom="1.2204724409448819" header="0.31496062992125984" footer="0.31496062992125984"/>
  <pageSetup paperSize="9" scale="75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0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64.5" customWidth="1"/>
    <col min="2" max="2" width="4.1640625" customWidth="1"/>
    <col min="3" max="3" width="5.5" customWidth="1"/>
    <col min="4" max="5" width="4.1640625" customWidth="1"/>
    <col min="6" max="6" width="9.6640625" bestFit="1" customWidth="1"/>
    <col min="7" max="7" width="11.1640625" customWidth="1"/>
    <col min="8" max="8" width="5" customWidth="1"/>
    <col min="9" max="11" width="14" customWidth="1"/>
  </cols>
  <sheetData>
    <row r="1" spans="1:11" ht="116.25" customHeight="1" x14ac:dyDescent="0.2">
      <c r="A1" s="80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501" t="s">
        <v>609</v>
      </c>
      <c r="I1" s="502"/>
      <c r="J1" s="502"/>
      <c r="K1" s="502"/>
    </row>
    <row r="2" spans="1:11" ht="96" customHeight="1" x14ac:dyDescent="0.2">
      <c r="A2" s="503" t="s">
        <v>573</v>
      </c>
      <c r="B2" s="503"/>
      <c r="C2" s="503"/>
      <c r="D2" s="503"/>
      <c r="E2" s="503"/>
      <c r="F2" s="503"/>
      <c r="G2" s="503"/>
      <c r="H2" s="503"/>
      <c r="I2" s="503"/>
      <c r="J2" s="503"/>
      <c r="K2" s="503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504" t="s">
        <v>1</v>
      </c>
      <c r="I3" s="504"/>
      <c r="J3" s="504"/>
      <c r="K3" s="504"/>
    </row>
    <row r="4" spans="1:11" ht="20.45" customHeight="1" x14ac:dyDescent="0.2">
      <c r="A4" s="519" t="s">
        <v>2</v>
      </c>
      <c r="B4" s="520" t="s">
        <v>3</v>
      </c>
      <c r="C4" s="520" t="s">
        <v>4</v>
      </c>
      <c r="D4" s="520" t="s">
        <v>5</v>
      </c>
      <c r="E4" s="520"/>
      <c r="F4" s="520"/>
      <c r="G4" s="520"/>
      <c r="H4" s="520" t="s">
        <v>6</v>
      </c>
      <c r="I4" s="520" t="s">
        <v>7</v>
      </c>
      <c r="J4" s="520"/>
      <c r="K4" s="520"/>
    </row>
    <row r="5" spans="1:11" ht="16.7" customHeight="1" x14ac:dyDescent="0.2">
      <c r="A5" s="519" t="s">
        <v>0</v>
      </c>
      <c r="B5" s="520" t="s">
        <v>0</v>
      </c>
      <c r="C5" s="520" t="s">
        <v>0</v>
      </c>
      <c r="D5" s="520" t="s">
        <v>0</v>
      </c>
      <c r="E5" s="520"/>
      <c r="F5" s="520"/>
      <c r="G5" s="520"/>
      <c r="H5" s="520" t="s">
        <v>0</v>
      </c>
      <c r="I5" s="411" t="s">
        <v>380</v>
      </c>
      <c r="J5" s="411" t="s">
        <v>434</v>
      </c>
      <c r="K5" s="411" t="s">
        <v>569</v>
      </c>
    </row>
    <row r="6" spans="1:11" ht="13.7" customHeight="1" x14ac:dyDescent="0.2">
      <c r="A6" s="5" t="s">
        <v>8</v>
      </c>
      <c r="B6" s="71" t="s">
        <v>9</v>
      </c>
      <c r="C6" s="71" t="s">
        <v>10</v>
      </c>
      <c r="D6" s="71" t="s">
        <v>11</v>
      </c>
      <c r="E6" s="71" t="s">
        <v>12</v>
      </c>
      <c r="F6" s="71" t="s">
        <v>13</v>
      </c>
      <c r="G6" s="71" t="s">
        <v>14</v>
      </c>
      <c r="H6" s="71" t="s">
        <v>15</v>
      </c>
      <c r="I6" s="71" t="s">
        <v>16</v>
      </c>
      <c r="J6" s="71" t="s">
        <v>17</v>
      </c>
      <c r="K6" s="71" t="s">
        <v>18</v>
      </c>
    </row>
    <row r="7" spans="1:11" x14ac:dyDescent="0.2">
      <c r="A7" s="106" t="s">
        <v>19</v>
      </c>
      <c r="B7" s="71"/>
      <c r="C7" s="71"/>
      <c r="D7" s="71"/>
      <c r="E7" s="71"/>
      <c r="F7" s="71"/>
      <c r="G7" s="71"/>
      <c r="H7" s="71"/>
      <c r="I7" s="107">
        <f>I8+I131+I155+I227+I317+I346+I389+I405+I412+I420+I434+I219+I206</f>
        <v>294958.70000000007</v>
      </c>
      <c r="J7" s="107">
        <f>J8+J131+J155+J227+J317+J346+J389+J405+J412+J420+J434+J219+J206</f>
        <v>278908.30000000005</v>
      </c>
      <c r="K7" s="107">
        <f>K8+K131+K155+K227+K317+K346+K389+K405+K412+K420+K434+K219+K206</f>
        <v>289700.59999999998</v>
      </c>
    </row>
    <row r="8" spans="1:11" x14ac:dyDescent="0.2">
      <c r="A8" s="106" t="s">
        <v>29</v>
      </c>
      <c r="B8" s="113" t="s">
        <v>144</v>
      </c>
      <c r="C8" s="113"/>
      <c r="D8" s="71"/>
      <c r="E8" s="71"/>
      <c r="F8" s="71"/>
      <c r="G8" s="71"/>
      <c r="H8" s="71"/>
      <c r="I8" s="107">
        <f>I9+I15+I79+I99+I105+I73+I93</f>
        <v>64861.80000000001</v>
      </c>
      <c r="J8" s="107">
        <f>J9+J15+J79+J99+J105</f>
        <v>45278</v>
      </c>
      <c r="K8" s="107">
        <f>K9+K15+K79+K99+K105</f>
        <v>45328.999999999993</v>
      </c>
    </row>
    <row r="9" spans="1:11" ht="25.5" x14ac:dyDescent="0.2">
      <c r="A9" s="108" t="s">
        <v>30</v>
      </c>
      <c r="B9" s="104" t="s">
        <v>144</v>
      </c>
      <c r="C9" s="104" t="s">
        <v>145</v>
      </c>
      <c r="D9" s="110"/>
      <c r="E9" s="110"/>
      <c r="F9" s="110"/>
      <c r="G9" s="110"/>
      <c r="H9" s="110"/>
      <c r="I9" s="170">
        <v>3237.6</v>
      </c>
      <c r="J9" s="170">
        <v>2478.6</v>
      </c>
      <c r="K9" s="170">
        <v>2478.6999999999998</v>
      </c>
    </row>
    <row r="10" spans="1:11" ht="62.25" customHeight="1" x14ac:dyDescent="0.2">
      <c r="A10" s="277" t="s">
        <v>443</v>
      </c>
      <c r="B10" s="104" t="s">
        <v>144</v>
      </c>
      <c r="C10" s="104" t="s">
        <v>145</v>
      </c>
      <c r="D10" s="104" t="s">
        <v>144</v>
      </c>
      <c r="E10" s="110"/>
      <c r="F10" s="110"/>
      <c r="G10" s="110"/>
      <c r="H10" s="110"/>
      <c r="I10" s="170">
        <v>3237.6</v>
      </c>
      <c r="J10" s="170">
        <v>2478.6</v>
      </c>
      <c r="K10" s="170">
        <v>2478.6999999999998</v>
      </c>
    </row>
    <row r="11" spans="1:11" ht="63.75" x14ac:dyDescent="0.2">
      <c r="A11" s="111" t="s">
        <v>31</v>
      </c>
      <c r="B11" s="104" t="s">
        <v>144</v>
      </c>
      <c r="C11" s="104" t="s">
        <v>145</v>
      </c>
      <c r="D11" s="104" t="s">
        <v>144</v>
      </c>
      <c r="E11" s="110">
        <v>0</v>
      </c>
      <c r="F11" s="110">
        <v>25</v>
      </c>
      <c r="G11" s="112"/>
      <c r="H11" s="110"/>
      <c r="I11" s="170">
        <v>3237.6</v>
      </c>
      <c r="J11" s="170">
        <v>2478.6</v>
      </c>
      <c r="K11" s="170">
        <v>2478.6999999999998</v>
      </c>
    </row>
    <row r="12" spans="1:11" ht="16.5" customHeight="1" x14ac:dyDescent="0.2">
      <c r="A12" s="108" t="s">
        <v>32</v>
      </c>
      <c r="B12" s="104" t="s">
        <v>144</v>
      </c>
      <c r="C12" s="104" t="s">
        <v>145</v>
      </c>
      <c r="D12" s="104" t="s">
        <v>144</v>
      </c>
      <c r="E12" s="110">
        <v>0</v>
      </c>
      <c r="F12" s="110">
        <v>25</v>
      </c>
      <c r="G12" s="114">
        <v>41150</v>
      </c>
      <c r="H12" s="110"/>
      <c r="I12" s="170">
        <v>3237.6</v>
      </c>
      <c r="J12" s="170">
        <v>2478.6</v>
      </c>
      <c r="K12" s="170">
        <v>2478.6999999999998</v>
      </c>
    </row>
    <row r="13" spans="1:11" ht="51.75" customHeight="1" x14ac:dyDescent="0.2">
      <c r="A13" s="4" t="s">
        <v>33</v>
      </c>
      <c r="B13" s="104" t="s">
        <v>144</v>
      </c>
      <c r="C13" s="104" t="s">
        <v>145</v>
      </c>
      <c r="D13" s="104" t="s">
        <v>144</v>
      </c>
      <c r="E13" s="110">
        <v>0</v>
      </c>
      <c r="F13" s="110">
        <v>25</v>
      </c>
      <c r="G13" s="112">
        <v>41150</v>
      </c>
      <c r="H13" s="110">
        <v>100</v>
      </c>
      <c r="I13" s="170">
        <v>3237.6</v>
      </c>
      <c r="J13" s="170">
        <v>2478.6</v>
      </c>
      <c r="K13" s="170">
        <v>2478.6999999999998</v>
      </c>
    </row>
    <row r="14" spans="1:11" ht="25.5" x14ac:dyDescent="0.2">
      <c r="A14" s="108" t="s">
        <v>34</v>
      </c>
      <c r="B14" s="104" t="s">
        <v>144</v>
      </c>
      <c r="C14" s="104" t="s">
        <v>145</v>
      </c>
      <c r="D14" s="104" t="s">
        <v>144</v>
      </c>
      <c r="E14" s="110">
        <v>0</v>
      </c>
      <c r="F14" s="110">
        <v>25</v>
      </c>
      <c r="G14" s="112">
        <v>41150</v>
      </c>
      <c r="H14" s="110">
        <v>120</v>
      </c>
      <c r="I14" s="170">
        <v>3237.6</v>
      </c>
      <c r="J14" s="170">
        <v>2478.6</v>
      </c>
      <c r="K14" s="170">
        <v>2478.6999999999998</v>
      </c>
    </row>
    <row r="15" spans="1:11" ht="66" customHeight="1" x14ac:dyDescent="0.2">
      <c r="A15" s="197" t="s">
        <v>406</v>
      </c>
      <c r="B15" s="104" t="s">
        <v>144</v>
      </c>
      <c r="C15" s="104" t="s">
        <v>146</v>
      </c>
      <c r="D15" s="104"/>
      <c r="E15" s="110"/>
      <c r="F15" s="110"/>
      <c r="G15" s="112"/>
      <c r="H15" s="110"/>
      <c r="I15" s="170">
        <f>I16+I50+I55+I60+I65</f>
        <v>30683.600000000002</v>
      </c>
      <c r="J15" s="170">
        <f>J16+J50+J55+J60+J65</f>
        <v>22743.1</v>
      </c>
      <c r="K15" s="170">
        <f>K16+K50+K55+K60+K65</f>
        <v>22794.499999999996</v>
      </c>
    </row>
    <row r="16" spans="1:11" ht="51" x14ac:dyDescent="0.2">
      <c r="A16" s="269" t="s">
        <v>578</v>
      </c>
      <c r="B16" s="104" t="s">
        <v>144</v>
      </c>
      <c r="C16" s="104" t="s">
        <v>146</v>
      </c>
      <c r="D16" s="104" t="s">
        <v>144</v>
      </c>
      <c r="E16" s="110"/>
      <c r="F16" s="110"/>
      <c r="G16" s="112"/>
      <c r="H16" s="110"/>
      <c r="I16" s="413">
        <f>I17+I31</f>
        <v>30482.7</v>
      </c>
      <c r="J16" s="413">
        <f>J17+J31</f>
        <v>22530</v>
      </c>
      <c r="K16" s="383">
        <f>K17+K31</f>
        <v>22571.1</v>
      </c>
    </row>
    <row r="17" spans="1:11" ht="27.75" customHeight="1" x14ac:dyDescent="0.2">
      <c r="A17" s="108" t="s">
        <v>35</v>
      </c>
      <c r="B17" s="104" t="s">
        <v>144</v>
      </c>
      <c r="C17" s="104" t="s">
        <v>146</v>
      </c>
      <c r="D17" s="104" t="s">
        <v>144</v>
      </c>
      <c r="E17" s="110">
        <v>0</v>
      </c>
      <c r="F17" s="110">
        <v>24</v>
      </c>
      <c r="G17" s="112"/>
      <c r="H17" s="110"/>
      <c r="I17" s="413">
        <f>I18+I25+I28</f>
        <v>2938.8</v>
      </c>
      <c r="J17" s="413">
        <f>J18+J25+J28</f>
        <v>939</v>
      </c>
      <c r="K17" s="383">
        <f>K18+K25+K28</f>
        <v>939.1</v>
      </c>
    </row>
    <row r="18" spans="1:11" ht="27.75" customHeight="1" x14ac:dyDescent="0.2">
      <c r="A18" s="166" t="s">
        <v>483</v>
      </c>
      <c r="B18" s="104" t="s">
        <v>144</v>
      </c>
      <c r="C18" s="104" t="s">
        <v>146</v>
      </c>
      <c r="D18" s="104" t="s">
        <v>144</v>
      </c>
      <c r="E18" s="110">
        <v>0</v>
      </c>
      <c r="F18" s="110">
        <v>24</v>
      </c>
      <c r="G18" s="112">
        <v>41120</v>
      </c>
      <c r="H18" s="110"/>
      <c r="I18" s="413">
        <f>I19+I21+I23</f>
        <v>2930.2000000000003</v>
      </c>
      <c r="J18" s="413">
        <f>J19+J21+J23</f>
        <v>930.2</v>
      </c>
      <c r="K18" s="383">
        <f>K19+K21+K23</f>
        <v>930.2</v>
      </c>
    </row>
    <row r="19" spans="1:11" ht="48" x14ac:dyDescent="0.2">
      <c r="A19" s="4" t="s">
        <v>33</v>
      </c>
      <c r="B19" s="104" t="s">
        <v>144</v>
      </c>
      <c r="C19" s="104" t="s">
        <v>146</v>
      </c>
      <c r="D19" s="104" t="s">
        <v>144</v>
      </c>
      <c r="E19" s="110">
        <v>0</v>
      </c>
      <c r="F19" s="110">
        <v>24</v>
      </c>
      <c r="G19" s="112">
        <v>41120</v>
      </c>
      <c r="H19" s="110">
        <v>100</v>
      </c>
      <c r="I19" s="413">
        <v>212.8</v>
      </c>
      <c r="J19" s="413">
        <v>212.8</v>
      </c>
      <c r="K19" s="383">
        <v>212.8</v>
      </c>
    </row>
    <row r="20" spans="1:11" ht="25.5" x14ac:dyDescent="0.2">
      <c r="A20" s="108" t="s">
        <v>34</v>
      </c>
      <c r="B20" s="104" t="s">
        <v>144</v>
      </c>
      <c r="C20" s="104" t="s">
        <v>146</v>
      </c>
      <c r="D20" s="104" t="s">
        <v>144</v>
      </c>
      <c r="E20" s="110">
        <v>0</v>
      </c>
      <c r="F20" s="110">
        <v>24</v>
      </c>
      <c r="G20" s="112">
        <v>41120</v>
      </c>
      <c r="H20" s="110">
        <v>120</v>
      </c>
      <c r="I20" s="413">
        <v>212.8</v>
      </c>
      <c r="J20" s="413">
        <v>212.8</v>
      </c>
      <c r="K20" s="383">
        <v>212.8</v>
      </c>
    </row>
    <row r="21" spans="1:11" ht="25.5" x14ac:dyDescent="0.2">
      <c r="A21" s="108" t="s">
        <v>36</v>
      </c>
      <c r="B21" s="104" t="s">
        <v>144</v>
      </c>
      <c r="C21" s="104" t="s">
        <v>146</v>
      </c>
      <c r="D21" s="104" t="s">
        <v>144</v>
      </c>
      <c r="E21" s="110">
        <v>0</v>
      </c>
      <c r="F21" s="110">
        <v>24</v>
      </c>
      <c r="G21" s="112">
        <v>41120</v>
      </c>
      <c r="H21" s="110">
        <v>200</v>
      </c>
      <c r="I21" s="170">
        <v>2617.4</v>
      </c>
      <c r="J21" s="170">
        <v>617.4</v>
      </c>
      <c r="K21" s="170">
        <v>617.4</v>
      </c>
    </row>
    <row r="22" spans="1:11" ht="25.5" x14ac:dyDescent="0.2">
      <c r="A22" s="108" t="s">
        <v>37</v>
      </c>
      <c r="B22" s="104" t="s">
        <v>144</v>
      </c>
      <c r="C22" s="104" t="s">
        <v>146</v>
      </c>
      <c r="D22" s="104" t="s">
        <v>144</v>
      </c>
      <c r="E22" s="110">
        <v>0</v>
      </c>
      <c r="F22" s="110">
        <v>24</v>
      </c>
      <c r="G22" s="112">
        <v>41120</v>
      </c>
      <c r="H22" s="110">
        <v>240</v>
      </c>
      <c r="I22" s="170">
        <v>2617.4</v>
      </c>
      <c r="J22" s="170">
        <v>617.4</v>
      </c>
      <c r="K22" s="170">
        <v>617.4</v>
      </c>
    </row>
    <row r="23" spans="1:11" x14ac:dyDescent="0.2">
      <c r="A23" s="108" t="s">
        <v>38</v>
      </c>
      <c r="B23" s="104" t="s">
        <v>144</v>
      </c>
      <c r="C23" s="104" t="s">
        <v>146</v>
      </c>
      <c r="D23" s="104" t="s">
        <v>144</v>
      </c>
      <c r="E23" s="110">
        <v>0</v>
      </c>
      <c r="F23" s="110">
        <v>24</v>
      </c>
      <c r="G23" s="112">
        <v>41120</v>
      </c>
      <c r="H23" s="110">
        <v>800</v>
      </c>
      <c r="I23" s="413">
        <v>100</v>
      </c>
      <c r="J23" s="413">
        <v>100</v>
      </c>
      <c r="K23" s="383">
        <v>100</v>
      </c>
    </row>
    <row r="24" spans="1:11" x14ac:dyDescent="0.2">
      <c r="A24" s="108" t="s">
        <v>39</v>
      </c>
      <c r="B24" s="104" t="s">
        <v>144</v>
      </c>
      <c r="C24" s="104" t="s">
        <v>146</v>
      </c>
      <c r="D24" s="104" t="s">
        <v>144</v>
      </c>
      <c r="E24" s="110">
        <v>0</v>
      </c>
      <c r="F24" s="110">
        <v>24</v>
      </c>
      <c r="G24" s="112">
        <v>41120</v>
      </c>
      <c r="H24" s="110">
        <v>850</v>
      </c>
      <c r="I24" s="413">
        <v>100</v>
      </c>
      <c r="J24" s="413">
        <v>100</v>
      </c>
      <c r="K24" s="383">
        <v>100</v>
      </c>
    </row>
    <row r="25" spans="1:11" ht="76.5" x14ac:dyDescent="0.2">
      <c r="A25" s="111" t="s">
        <v>40</v>
      </c>
      <c r="B25" s="104" t="s">
        <v>144</v>
      </c>
      <c r="C25" s="104" t="s">
        <v>146</v>
      </c>
      <c r="D25" s="104" t="s">
        <v>144</v>
      </c>
      <c r="E25" s="110">
        <v>0</v>
      </c>
      <c r="F25" s="110">
        <v>24</v>
      </c>
      <c r="G25" s="110">
        <v>77150</v>
      </c>
      <c r="H25" s="110"/>
      <c r="I25" s="170">
        <v>3.1</v>
      </c>
      <c r="J25" s="170">
        <v>3.3</v>
      </c>
      <c r="K25" s="170">
        <v>3.4</v>
      </c>
    </row>
    <row r="26" spans="1:11" ht="25.5" x14ac:dyDescent="0.2">
      <c r="A26" s="108" t="s">
        <v>36</v>
      </c>
      <c r="B26" s="104" t="s">
        <v>144</v>
      </c>
      <c r="C26" s="104" t="s">
        <v>146</v>
      </c>
      <c r="D26" s="104" t="s">
        <v>144</v>
      </c>
      <c r="E26" s="110">
        <v>0</v>
      </c>
      <c r="F26" s="110">
        <v>24</v>
      </c>
      <c r="G26" s="110">
        <v>77150</v>
      </c>
      <c r="H26" s="110">
        <v>200</v>
      </c>
      <c r="I26" s="170">
        <v>3.1</v>
      </c>
      <c r="J26" s="170">
        <v>3.3</v>
      </c>
      <c r="K26" s="170">
        <v>3.4</v>
      </c>
    </row>
    <row r="27" spans="1:11" ht="25.5" x14ac:dyDescent="0.2">
      <c r="A27" s="108" t="s">
        <v>37</v>
      </c>
      <c r="B27" s="104" t="s">
        <v>144</v>
      </c>
      <c r="C27" s="104" t="s">
        <v>146</v>
      </c>
      <c r="D27" s="104" t="s">
        <v>144</v>
      </c>
      <c r="E27" s="110">
        <v>0</v>
      </c>
      <c r="F27" s="110">
        <v>24</v>
      </c>
      <c r="G27" s="110">
        <v>77150</v>
      </c>
      <c r="H27" s="110">
        <v>240</v>
      </c>
      <c r="I27" s="170">
        <v>3.1</v>
      </c>
      <c r="J27" s="170">
        <v>3.3</v>
      </c>
      <c r="K27" s="170">
        <v>3.4</v>
      </c>
    </row>
    <row r="28" spans="1:11" ht="76.5" x14ac:dyDescent="0.2">
      <c r="A28" s="115" t="s">
        <v>296</v>
      </c>
      <c r="B28" s="104" t="s">
        <v>144</v>
      </c>
      <c r="C28" s="104" t="s">
        <v>146</v>
      </c>
      <c r="D28" s="104" t="s">
        <v>144</v>
      </c>
      <c r="E28" s="110">
        <v>0</v>
      </c>
      <c r="F28" s="110">
        <v>24</v>
      </c>
      <c r="G28" s="110">
        <v>77580</v>
      </c>
      <c r="H28" s="110"/>
      <c r="I28" s="382">
        <v>5.5</v>
      </c>
      <c r="J28" s="382">
        <v>5.5</v>
      </c>
      <c r="K28" s="382">
        <v>5.5</v>
      </c>
    </row>
    <row r="29" spans="1:11" ht="25.5" x14ac:dyDescent="0.2">
      <c r="A29" s="108" t="s">
        <v>36</v>
      </c>
      <c r="B29" s="104" t="s">
        <v>144</v>
      </c>
      <c r="C29" s="104" t="s">
        <v>146</v>
      </c>
      <c r="D29" s="104" t="s">
        <v>144</v>
      </c>
      <c r="E29" s="110">
        <v>0</v>
      </c>
      <c r="F29" s="110">
        <v>24</v>
      </c>
      <c r="G29" s="110">
        <v>77580</v>
      </c>
      <c r="H29" s="110">
        <v>200</v>
      </c>
      <c r="I29" s="382">
        <v>5.5</v>
      </c>
      <c r="J29" s="382">
        <v>5.5</v>
      </c>
      <c r="K29" s="382">
        <v>5.5</v>
      </c>
    </row>
    <row r="30" spans="1:11" ht="25.5" x14ac:dyDescent="0.2">
      <c r="A30" s="108" t="s">
        <v>37</v>
      </c>
      <c r="B30" s="104" t="s">
        <v>144</v>
      </c>
      <c r="C30" s="104" t="s">
        <v>146</v>
      </c>
      <c r="D30" s="104" t="s">
        <v>144</v>
      </c>
      <c r="E30" s="110">
        <v>0</v>
      </c>
      <c r="F30" s="110">
        <v>24</v>
      </c>
      <c r="G30" s="110">
        <v>77580</v>
      </c>
      <c r="H30" s="110">
        <v>240</v>
      </c>
      <c r="I30" s="382">
        <v>5.5</v>
      </c>
      <c r="J30" s="382">
        <v>5.5</v>
      </c>
      <c r="K30" s="382">
        <v>5.5</v>
      </c>
    </row>
    <row r="31" spans="1:11" ht="63.75" x14ac:dyDescent="0.2">
      <c r="A31" s="111" t="s">
        <v>31</v>
      </c>
      <c r="B31" s="104" t="s">
        <v>144</v>
      </c>
      <c r="C31" s="104" t="s">
        <v>146</v>
      </c>
      <c r="D31" s="104" t="s">
        <v>144</v>
      </c>
      <c r="E31" s="110">
        <v>0</v>
      </c>
      <c r="F31" s="110">
        <v>25</v>
      </c>
      <c r="G31" s="112"/>
      <c r="H31" s="110"/>
      <c r="I31" s="413">
        <f t="shared" ref="I31" si="0">I32+I35+I38+I47+I41+I44</f>
        <v>27543.9</v>
      </c>
      <c r="J31" s="413">
        <f t="shared" ref="J31:K31" si="1">J32+J35+J38+J47+J41+J44</f>
        <v>21591</v>
      </c>
      <c r="K31" s="383">
        <f t="shared" si="1"/>
        <v>21632</v>
      </c>
    </row>
    <row r="32" spans="1:11" ht="25.5" x14ac:dyDescent="0.2">
      <c r="A32" s="108" t="s">
        <v>41</v>
      </c>
      <c r="B32" s="104" t="s">
        <v>144</v>
      </c>
      <c r="C32" s="104" t="s">
        <v>146</v>
      </c>
      <c r="D32" s="104" t="s">
        <v>144</v>
      </c>
      <c r="E32" s="110">
        <v>0</v>
      </c>
      <c r="F32" s="110">
        <v>25</v>
      </c>
      <c r="G32" s="112">
        <v>41110</v>
      </c>
      <c r="H32" s="110"/>
      <c r="I32" s="454">
        <v>26700</v>
      </c>
      <c r="J32" s="414">
        <v>20700</v>
      </c>
      <c r="K32" s="414">
        <v>20700</v>
      </c>
    </row>
    <row r="33" spans="1:11" ht="48" x14ac:dyDescent="0.2">
      <c r="A33" s="4" t="s">
        <v>33</v>
      </c>
      <c r="B33" s="104" t="s">
        <v>144</v>
      </c>
      <c r="C33" s="104" t="s">
        <v>146</v>
      </c>
      <c r="D33" s="104" t="s">
        <v>144</v>
      </c>
      <c r="E33" s="110">
        <v>0</v>
      </c>
      <c r="F33" s="110">
        <v>25</v>
      </c>
      <c r="G33" s="112">
        <v>41110</v>
      </c>
      <c r="H33" s="110">
        <v>100</v>
      </c>
      <c r="I33" s="454">
        <v>26700</v>
      </c>
      <c r="J33" s="414">
        <v>20700</v>
      </c>
      <c r="K33" s="414">
        <v>20700</v>
      </c>
    </row>
    <row r="34" spans="1:11" ht="25.5" x14ac:dyDescent="0.2">
      <c r="A34" s="108" t="s">
        <v>34</v>
      </c>
      <c r="B34" s="104" t="s">
        <v>144</v>
      </c>
      <c r="C34" s="104" t="s">
        <v>146</v>
      </c>
      <c r="D34" s="104" t="s">
        <v>144</v>
      </c>
      <c r="E34" s="110">
        <v>0</v>
      </c>
      <c r="F34" s="110">
        <v>25</v>
      </c>
      <c r="G34" s="112">
        <v>41110</v>
      </c>
      <c r="H34" s="110">
        <v>120</v>
      </c>
      <c r="I34" s="428">
        <v>26700</v>
      </c>
      <c r="J34" s="414">
        <v>20700</v>
      </c>
      <c r="K34" s="414">
        <v>20700</v>
      </c>
    </row>
    <row r="35" spans="1:11" ht="60" x14ac:dyDescent="0.2">
      <c r="A35" s="184" t="s">
        <v>42</v>
      </c>
      <c r="B35" s="104" t="s">
        <v>144</v>
      </c>
      <c r="C35" s="104" t="s">
        <v>146</v>
      </c>
      <c r="D35" s="104" t="s">
        <v>144</v>
      </c>
      <c r="E35" s="110">
        <v>0</v>
      </c>
      <c r="F35" s="110">
        <v>25</v>
      </c>
      <c r="G35" s="112">
        <v>77020</v>
      </c>
      <c r="H35" s="110"/>
      <c r="I35" s="170">
        <v>167.9</v>
      </c>
      <c r="J35" s="170">
        <v>178.2</v>
      </c>
      <c r="K35" s="170">
        <v>187.1</v>
      </c>
    </row>
    <row r="36" spans="1:11" ht="48" x14ac:dyDescent="0.2">
      <c r="A36" s="4" t="s">
        <v>33</v>
      </c>
      <c r="B36" s="104" t="s">
        <v>144</v>
      </c>
      <c r="C36" s="104" t="s">
        <v>146</v>
      </c>
      <c r="D36" s="104" t="s">
        <v>144</v>
      </c>
      <c r="E36" s="110">
        <v>0</v>
      </c>
      <c r="F36" s="110">
        <v>25</v>
      </c>
      <c r="G36" s="112">
        <v>77020</v>
      </c>
      <c r="H36" s="110">
        <v>100</v>
      </c>
      <c r="I36" s="170">
        <v>167.9</v>
      </c>
      <c r="J36" s="170">
        <v>178.2</v>
      </c>
      <c r="K36" s="170">
        <v>187.1</v>
      </c>
    </row>
    <row r="37" spans="1:11" ht="25.5" x14ac:dyDescent="0.2">
      <c r="A37" s="108" t="s">
        <v>34</v>
      </c>
      <c r="B37" s="104" t="s">
        <v>144</v>
      </c>
      <c r="C37" s="104" t="s">
        <v>146</v>
      </c>
      <c r="D37" s="104" t="s">
        <v>144</v>
      </c>
      <c r="E37" s="110">
        <v>0</v>
      </c>
      <c r="F37" s="110">
        <v>25</v>
      </c>
      <c r="G37" s="112">
        <v>77020</v>
      </c>
      <c r="H37" s="110">
        <v>120</v>
      </c>
      <c r="I37" s="170">
        <v>167.9</v>
      </c>
      <c r="J37" s="170">
        <v>178.2</v>
      </c>
      <c r="K37" s="170">
        <v>187.1</v>
      </c>
    </row>
    <row r="38" spans="1:11" ht="81.75" customHeight="1" x14ac:dyDescent="0.2">
      <c r="A38" s="184" t="s">
        <v>412</v>
      </c>
      <c r="B38" s="104" t="s">
        <v>144</v>
      </c>
      <c r="C38" s="104" t="s">
        <v>146</v>
      </c>
      <c r="D38" s="104" t="s">
        <v>144</v>
      </c>
      <c r="E38" s="110">
        <v>0</v>
      </c>
      <c r="F38" s="110">
        <v>25</v>
      </c>
      <c r="G38" s="112">
        <v>77030</v>
      </c>
      <c r="H38" s="110"/>
      <c r="I38" s="170">
        <v>195</v>
      </c>
      <c r="J38" s="170">
        <v>207.1</v>
      </c>
      <c r="K38" s="170">
        <v>217.4</v>
      </c>
    </row>
    <row r="39" spans="1:11" ht="48" x14ac:dyDescent="0.2">
      <c r="A39" s="4" t="s">
        <v>33</v>
      </c>
      <c r="B39" s="104" t="s">
        <v>144</v>
      </c>
      <c r="C39" s="104" t="s">
        <v>146</v>
      </c>
      <c r="D39" s="104" t="s">
        <v>144</v>
      </c>
      <c r="E39" s="110">
        <v>0</v>
      </c>
      <c r="F39" s="110">
        <v>25</v>
      </c>
      <c r="G39" s="112">
        <v>77030</v>
      </c>
      <c r="H39" s="110">
        <v>100</v>
      </c>
      <c r="I39" s="170">
        <v>195</v>
      </c>
      <c r="J39" s="170">
        <v>207.1</v>
      </c>
      <c r="K39" s="170">
        <v>217.4</v>
      </c>
    </row>
    <row r="40" spans="1:11" ht="25.5" x14ac:dyDescent="0.2">
      <c r="A40" s="108" t="s">
        <v>34</v>
      </c>
      <c r="B40" s="104" t="s">
        <v>144</v>
      </c>
      <c r="C40" s="104" t="s">
        <v>146</v>
      </c>
      <c r="D40" s="104" t="s">
        <v>144</v>
      </c>
      <c r="E40" s="110">
        <v>0</v>
      </c>
      <c r="F40" s="110">
        <v>25</v>
      </c>
      <c r="G40" s="112">
        <v>77030</v>
      </c>
      <c r="H40" s="110">
        <v>120</v>
      </c>
      <c r="I40" s="170">
        <v>195</v>
      </c>
      <c r="J40" s="170">
        <v>207.1</v>
      </c>
      <c r="K40" s="170">
        <v>217.4</v>
      </c>
    </row>
    <row r="41" spans="1:11" ht="54.75" customHeight="1" x14ac:dyDescent="0.2">
      <c r="A41" s="108" t="s">
        <v>43</v>
      </c>
      <c r="B41" s="104" t="s">
        <v>144</v>
      </c>
      <c r="C41" s="104" t="s">
        <v>146</v>
      </c>
      <c r="D41" s="104" t="s">
        <v>144</v>
      </c>
      <c r="E41" s="110">
        <v>0</v>
      </c>
      <c r="F41" s="110">
        <v>25</v>
      </c>
      <c r="G41" s="112">
        <v>77510</v>
      </c>
      <c r="H41" s="110"/>
      <c r="I41" s="170">
        <v>239.8</v>
      </c>
      <c r="J41" s="170">
        <v>252.1</v>
      </c>
      <c r="K41" s="170">
        <v>263.3</v>
      </c>
    </row>
    <row r="42" spans="1:11" ht="48" x14ac:dyDescent="0.2">
      <c r="A42" s="4" t="s">
        <v>33</v>
      </c>
      <c r="B42" s="104" t="s">
        <v>144</v>
      </c>
      <c r="C42" s="104" t="s">
        <v>146</v>
      </c>
      <c r="D42" s="104" t="s">
        <v>144</v>
      </c>
      <c r="E42" s="110">
        <v>0</v>
      </c>
      <c r="F42" s="110">
        <v>25</v>
      </c>
      <c r="G42" s="112">
        <v>77510</v>
      </c>
      <c r="H42" s="110">
        <v>100</v>
      </c>
      <c r="I42" s="170">
        <v>239.8</v>
      </c>
      <c r="J42" s="170">
        <v>252.1</v>
      </c>
      <c r="K42" s="170">
        <v>263.3</v>
      </c>
    </row>
    <row r="43" spans="1:11" ht="25.5" x14ac:dyDescent="0.2">
      <c r="A43" s="108" t="s">
        <v>34</v>
      </c>
      <c r="B43" s="104" t="s">
        <v>144</v>
      </c>
      <c r="C43" s="104" t="s">
        <v>146</v>
      </c>
      <c r="D43" s="104" t="s">
        <v>144</v>
      </c>
      <c r="E43" s="110">
        <v>0</v>
      </c>
      <c r="F43" s="110">
        <v>25</v>
      </c>
      <c r="G43" s="112">
        <v>77510</v>
      </c>
      <c r="H43" s="110">
        <v>120</v>
      </c>
      <c r="I43" s="170">
        <v>239.8</v>
      </c>
      <c r="J43" s="170">
        <v>252.1</v>
      </c>
      <c r="K43" s="170">
        <v>263.3</v>
      </c>
    </row>
    <row r="44" spans="1:11" ht="76.5" x14ac:dyDescent="0.2">
      <c r="A44" s="111" t="s">
        <v>44</v>
      </c>
      <c r="B44" s="104" t="s">
        <v>144</v>
      </c>
      <c r="C44" s="104" t="s">
        <v>146</v>
      </c>
      <c r="D44" s="104" t="s">
        <v>144</v>
      </c>
      <c r="E44" s="110">
        <v>0</v>
      </c>
      <c r="F44" s="110">
        <v>25</v>
      </c>
      <c r="G44" s="112">
        <v>77540</v>
      </c>
      <c r="H44" s="110"/>
      <c r="I44" s="170">
        <v>201.5</v>
      </c>
      <c r="J44" s="170">
        <v>213.9</v>
      </c>
      <c r="K44" s="170">
        <v>224.5</v>
      </c>
    </row>
    <row r="45" spans="1:11" ht="48" x14ac:dyDescent="0.2">
      <c r="A45" s="4" t="s">
        <v>33</v>
      </c>
      <c r="B45" s="104" t="s">
        <v>144</v>
      </c>
      <c r="C45" s="104" t="s">
        <v>146</v>
      </c>
      <c r="D45" s="104" t="s">
        <v>144</v>
      </c>
      <c r="E45" s="110">
        <v>0</v>
      </c>
      <c r="F45" s="110">
        <v>25</v>
      </c>
      <c r="G45" s="110">
        <v>77540</v>
      </c>
      <c r="H45" s="110">
        <v>100</v>
      </c>
      <c r="I45" s="170">
        <v>201.5</v>
      </c>
      <c r="J45" s="170">
        <v>213.9</v>
      </c>
      <c r="K45" s="170">
        <v>224.5</v>
      </c>
    </row>
    <row r="46" spans="1:11" ht="25.5" x14ac:dyDescent="0.2">
      <c r="A46" s="108" t="s">
        <v>34</v>
      </c>
      <c r="B46" s="104" t="s">
        <v>144</v>
      </c>
      <c r="C46" s="104" t="s">
        <v>146</v>
      </c>
      <c r="D46" s="104" t="s">
        <v>144</v>
      </c>
      <c r="E46" s="110">
        <v>0</v>
      </c>
      <c r="F46" s="110">
        <v>25</v>
      </c>
      <c r="G46" s="112">
        <v>77540</v>
      </c>
      <c r="H46" s="110">
        <v>120</v>
      </c>
      <c r="I46" s="170">
        <v>201.5</v>
      </c>
      <c r="J46" s="170">
        <v>213.9</v>
      </c>
      <c r="K46" s="170">
        <v>224.5</v>
      </c>
    </row>
    <row r="47" spans="1:11" ht="76.5" x14ac:dyDescent="0.2">
      <c r="A47" s="115" t="s">
        <v>296</v>
      </c>
      <c r="B47" s="104" t="s">
        <v>144</v>
      </c>
      <c r="C47" s="104" t="s">
        <v>146</v>
      </c>
      <c r="D47" s="104" t="s">
        <v>144</v>
      </c>
      <c r="E47" s="110">
        <v>0</v>
      </c>
      <c r="F47" s="110">
        <v>25</v>
      </c>
      <c r="G47" s="110">
        <v>77580</v>
      </c>
      <c r="H47" s="110"/>
      <c r="I47" s="442">
        <v>39.700000000000003</v>
      </c>
      <c r="J47" s="442">
        <v>39.700000000000003</v>
      </c>
      <c r="K47" s="442">
        <v>39.700000000000003</v>
      </c>
    </row>
    <row r="48" spans="1:11" ht="48" x14ac:dyDescent="0.2">
      <c r="A48" s="4" t="s">
        <v>33</v>
      </c>
      <c r="B48" s="104" t="s">
        <v>144</v>
      </c>
      <c r="C48" s="104" t="s">
        <v>146</v>
      </c>
      <c r="D48" s="104" t="s">
        <v>144</v>
      </c>
      <c r="E48" s="110">
        <v>0</v>
      </c>
      <c r="F48" s="110">
        <v>25</v>
      </c>
      <c r="G48" s="110">
        <v>77580</v>
      </c>
      <c r="H48" s="110">
        <v>100</v>
      </c>
      <c r="I48" s="442">
        <v>39.700000000000003</v>
      </c>
      <c r="J48" s="442">
        <v>39.700000000000003</v>
      </c>
      <c r="K48" s="442">
        <v>39.700000000000003</v>
      </c>
    </row>
    <row r="49" spans="1:11" ht="25.5" x14ac:dyDescent="0.2">
      <c r="A49" s="108" t="s">
        <v>34</v>
      </c>
      <c r="B49" s="104" t="s">
        <v>144</v>
      </c>
      <c r="C49" s="104" t="s">
        <v>146</v>
      </c>
      <c r="D49" s="104" t="s">
        <v>144</v>
      </c>
      <c r="E49" s="110">
        <v>0</v>
      </c>
      <c r="F49" s="110">
        <v>25</v>
      </c>
      <c r="G49" s="110">
        <v>77580</v>
      </c>
      <c r="H49" s="110">
        <v>120</v>
      </c>
      <c r="I49" s="413">
        <v>39.700000000000003</v>
      </c>
      <c r="J49" s="413">
        <v>39.700000000000003</v>
      </c>
      <c r="K49" s="383">
        <v>39.700000000000003</v>
      </c>
    </row>
    <row r="50" spans="1:11" ht="33.75" customHeight="1" x14ac:dyDescent="0.2">
      <c r="A50" s="173" t="s">
        <v>390</v>
      </c>
      <c r="B50" s="104" t="s">
        <v>144</v>
      </c>
      <c r="C50" s="104" t="s">
        <v>146</v>
      </c>
      <c r="D50" s="104" t="s">
        <v>145</v>
      </c>
      <c r="E50" s="110"/>
      <c r="F50" s="110"/>
      <c r="G50" s="112"/>
      <c r="H50" s="110"/>
      <c r="I50" s="170">
        <v>129.4</v>
      </c>
      <c r="J50" s="170">
        <v>137.4</v>
      </c>
      <c r="K50" s="170">
        <v>144.19999999999999</v>
      </c>
    </row>
    <row r="51" spans="1:11" ht="51" customHeight="1" x14ac:dyDescent="0.2">
      <c r="A51" s="332" t="s">
        <v>321</v>
      </c>
      <c r="B51" s="104" t="s">
        <v>144</v>
      </c>
      <c r="C51" s="104" t="s">
        <v>146</v>
      </c>
      <c r="D51" s="104" t="s">
        <v>145</v>
      </c>
      <c r="E51" s="110">
        <v>0</v>
      </c>
      <c r="F51" s="104" t="s">
        <v>147</v>
      </c>
      <c r="G51" s="112"/>
      <c r="H51" s="110"/>
      <c r="I51" s="170">
        <v>129.4</v>
      </c>
      <c r="J51" s="170">
        <v>137.4</v>
      </c>
      <c r="K51" s="170">
        <v>144.19999999999999</v>
      </c>
    </row>
    <row r="52" spans="1:11" ht="51" x14ac:dyDescent="0.2">
      <c r="A52" s="108" t="s">
        <v>45</v>
      </c>
      <c r="B52" s="104" t="s">
        <v>144</v>
      </c>
      <c r="C52" s="104" t="s">
        <v>146</v>
      </c>
      <c r="D52" s="104" t="s">
        <v>145</v>
      </c>
      <c r="E52" s="110">
        <v>0</v>
      </c>
      <c r="F52" s="104" t="s">
        <v>147</v>
      </c>
      <c r="G52" s="112">
        <v>77550</v>
      </c>
      <c r="H52" s="110"/>
      <c r="I52" s="170">
        <v>129.4</v>
      </c>
      <c r="J52" s="170">
        <v>137.4</v>
      </c>
      <c r="K52" s="170">
        <v>144.19999999999999</v>
      </c>
    </row>
    <row r="53" spans="1:11" ht="48" x14ac:dyDescent="0.2">
      <c r="A53" s="4" t="s">
        <v>33</v>
      </c>
      <c r="B53" s="104" t="s">
        <v>144</v>
      </c>
      <c r="C53" s="104" t="s">
        <v>146</v>
      </c>
      <c r="D53" s="104" t="s">
        <v>145</v>
      </c>
      <c r="E53" s="110">
        <v>0</v>
      </c>
      <c r="F53" s="104" t="s">
        <v>147</v>
      </c>
      <c r="G53" s="110">
        <v>77550</v>
      </c>
      <c r="H53" s="110">
        <v>100</v>
      </c>
      <c r="I53" s="170">
        <v>129.4</v>
      </c>
      <c r="J53" s="170">
        <v>137.4</v>
      </c>
      <c r="K53" s="170">
        <v>144.19999999999999</v>
      </c>
    </row>
    <row r="54" spans="1:11" ht="25.5" x14ac:dyDescent="0.2">
      <c r="A54" s="108" t="s">
        <v>34</v>
      </c>
      <c r="B54" s="104" t="s">
        <v>144</v>
      </c>
      <c r="C54" s="104" t="s">
        <v>146</v>
      </c>
      <c r="D54" s="104" t="s">
        <v>145</v>
      </c>
      <c r="E54" s="110">
        <v>0</v>
      </c>
      <c r="F54" s="104" t="s">
        <v>147</v>
      </c>
      <c r="G54" s="112">
        <v>77550</v>
      </c>
      <c r="H54" s="110">
        <v>120</v>
      </c>
      <c r="I54" s="170">
        <v>129.4</v>
      </c>
      <c r="J54" s="170">
        <v>137.4</v>
      </c>
      <c r="K54" s="170">
        <v>144.19999999999999</v>
      </c>
    </row>
    <row r="55" spans="1:11" ht="25.5" x14ac:dyDescent="0.2">
      <c r="A55" s="108" t="s">
        <v>132</v>
      </c>
      <c r="B55" s="104" t="s">
        <v>144</v>
      </c>
      <c r="C55" s="104" t="s">
        <v>146</v>
      </c>
      <c r="D55" s="104" t="s">
        <v>146</v>
      </c>
      <c r="E55" s="110"/>
      <c r="F55" s="110"/>
      <c r="G55" s="112"/>
      <c r="H55" s="110"/>
      <c r="I55" s="170">
        <v>67.900000000000006</v>
      </c>
      <c r="J55" s="170">
        <v>72.099999999999994</v>
      </c>
      <c r="K55" s="170">
        <v>75.599999999999994</v>
      </c>
    </row>
    <row r="56" spans="1:11" ht="25.5" x14ac:dyDescent="0.2">
      <c r="A56" s="332" t="s">
        <v>491</v>
      </c>
      <c r="B56" s="104" t="s">
        <v>144</v>
      </c>
      <c r="C56" s="104" t="s">
        <v>146</v>
      </c>
      <c r="D56" s="104" t="s">
        <v>146</v>
      </c>
      <c r="E56" s="110">
        <v>0</v>
      </c>
      <c r="F56" s="104" t="s">
        <v>145</v>
      </c>
      <c r="G56" s="112"/>
      <c r="H56" s="110"/>
      <c r="I56" s="170">
        <v>67.900000000000006</v>
      </c>
      <c r="J56" s="170">
        <v>72.099999999999994</v>
      </c>
      <c r="K56" s="170">
        <v>75.599999999999994</v>
      </c>
    </row>
    <row r="57" spans="1:11" ht="90" x14ac:dyDescent="0.2">
      <c r="A57" s="184" t="s">
        <v>46</v>
      </c>
      <c r="B57" s="104" t="s">
        <v>144</v>
      </c>
      <c r="C57" s="104" t="s">
        <v>146</v>
      </c>
      <c r="D57" s="104" t="s">
        <v>146</v>
      </c>
      <c r="E57" s="110">
        <v>0</v>
      </c>
      <c r="F57" s="104" t="s">
        <v>145</v>
      </c>
      <c r="G57" s="189" t="s">
        <v>401</v>
      </c>
      <c r="H57" s="110"/>
      <c r="I57" s="170">
        <v>67.900000000000006</v>
      </c>
      <c r="J57" s="170">
        <v>72.099999999999994</v>
      </c>
      <c r="K57" s="170">
        <v>75.599999999999994</v>
      </c>
    </row>
    <row r="58" spans="1:11" ht="48" x14ac:dyDescent="0.2">
      <c r="A58" s="4" t="s">
        <v>33</v>
      </c>
      <c r="B58" s="104" t="s">
        <v>144</v>
      </c>
      <c r="C58" s="104" t="s">
        <v>146</v>
      </c>
      <c r="D58" s="104" t="s">
        <v>146</v>
      </c>
      <c r="E58" s="110">
        <v>0</v>
      </c>
      <c r="F58" s="104" t="s">
        <v>145</v>
      </c>
      <c r="G58" s="189" t="s">
        <v>401</v>
      </c>
      <c r="H58" s="110">
        <v>100</v>
      </c>
      <c r="I58" s="170">
        <v>67.900000000000006</v>
      </c>
      <c r="J58" s="170">
        <v>72.099999999999994</v>
      </c>
      <c r="K58" s="170">
        <v>75.599999999999994</v>
      </c>
    </row>
    <row r="59" spans="1:11" ht="25.5" x14ac:dyDescent="0.2">
      <c r="A59" s="108" t="s">
        <v>34</v>
      </c>
      <c r="B59" s="104" t="s">
        <v>144</v>
      </c>
      <c r="C59" s="104" t="s">
        <v>146</v>
      </c>
      <c r="D59" s="104" t="s">
        <v>146</v>
      </c>
      <c r="E59" s="110">
        <v>0</v>
      </c>
      <c r="F59" s="104" t="s">
        <v>145</v>
      </c>
      <c r="G59" s="189" t="s">
        <v>401</v>
      </c>
      <c r="H59" s="110">
        <v>120</v>
      </c>
      <c r="I59" s="170">
        <v>67.900000000000006</v>
      </c>
      <c r="J59" s="170">
        <v>72.099999999999994</v>
      </c>
      <c r="K59" s="170">
        <v>75.599999999999994</v>
      </c>
    </row>
    <row r="60" spans="1:11" ht="25.5" x14ac:dyDescent="0.2">
      <c r="A60" s="108" t="s">
        <v>111</v>
      </c>
      <c r="B60" s="104" t="s">
        <v>144</v>
      </c>
      <c r="C60" s="104" t="s">
        <v>146</v>
      </c>
      <c r="D60" s="104" t="s">
        <v>148</v>
      </c>
      <c r="E60" s="110"/>
      <c r="F60" s="110"/>
      <c r="G60" s="112"/>
      <c r="H60" s="110"/>
      <c r="I60" s="413">
        <v>3</v>
      </c>
      <c r="J60" s="413">
        <v>3</v>
      </c>
      <c r="K60" s="383">
        <v>3</v>
      </c>
    </row>
    <row r="61" spans="1:11" ht="38.25" x14ac:dyDescent="0.2">
      <c r="A61" s="108" t="s">
        <v>112</v>
      </c>
      <c r="B61" s="104" t="s">
        <v>144</v>
      </c>
      <c r="C61" s="104" t="s">
        <v>146</v>
      </c>
      <c r="D61" s="104" t="s">
        <v>148</v>
      </c>
      <c r="E61" s="110">
        <v>1</v>
      </c>
      <c r="F61" s="104" t="s">
        <v>149</v>
      </c>
      <c r="G61" s="112"/>
      <c r="H61" s="110"/>
      <c r="I61" s="413">
        <v>3</v>
      </c>
      <c r="J61" s="413">
        <v>3</v>
      </c>
      <c r="K61" s="383">
        <v>3</v>
      </c>
    </row>
    <row r="62" spans="1:11" ht="30" x14ac:dyDescent="0.2">
      <c r="A62" s="166" t="s">
        <v>483</v>
      </c>
      <c r="B62" s="104" t="s">
        <v>144</v>
      </c>
      <c r="C62" s="104" t="s">
        <v>146</v>
      </c>
      <c r="D62" s="104" t="s">
        <v>148</v>
      </c>
      <c r="E62" s="110">
        <v>1</v>
      </c>
      <c r="F62" s="104" t="s">
        <v>149</v>
      </c>
      <c r="G62" s="112">
        <v>41120</v>
      </c>
      <c r="H62" s="110"/>
      <c r="I62" s="413">
        <v>3</v>
      </c>
      <c r="J62" s="413">
        <v>3</v>
      </c>
      <c r="K62" s="383">
        <v>3</v>
      </c>
    </row>
    <row r="63" spans="1:11" ht="25.5" x14ac:dyDescent="0.2">
      <c r="A63" s="108" t="s">
        <v>36</v>
      </c>
      <c r="B63" s="104" t="s">
        <v>144</v>
      </c>
      <c r="C63" s="104" t="s">
        <v>146</v>
      </c>
      <c r="D63" s="104" t="s">
        <v>148</v>
      </c>
      <c r="E63" s="110">
        <v>1</v>
      </c>
      <c r="F63" s="104" t="s">
        <v>149</v>
      </c>
      <c r="G63" s="112">
        <v>41120</v>
      </c>
      <c r="H63" s="110">
        <v>200</v>
      </c>
      <c r="I63" s="413">
        <v>3</v>
      </c>
      <c r="J63" s="413">
        <v>3</v>
      </c>
      <c r="K63" s="383">
        <v>3</v>
      </c>
    </row>
    <row r="64" spans="1:11" ht="25.5" x14ac:dyDescent="0.2">
      <c r="A64" s="108" t="s">
        <v>37</v>
      </c>
      <c r="B64" s="104" t="s">
        <v>144</v>
      </c>
      <c r="C64" s="104" t="s">
        <v>146</v>
      </c>
      <c r="D64" s="104" t="s">
        <v>148</v>
      </c>
      <c r="E64" s="110">
        <v>1</v>
      </c>
      <c r="F64" s="104" t="s">
        <v>149</v>
      </c>
      <c r="G64" s="112">
        <v>41120</v>
      </c>
      <c r="H64" s="110">
        <v>240</v>
      </c>
      <c r="I64" s="413">
        <v>3</v>
      </c>
      <c r="J64" s="413">
        <v>3</v>
      </c>
      <c r="K64" s="383">
        <v>3</v>
      </c>
    </row>
    <row r="65" spans="1:11" ht="28.5" customHeight="1" x14ac:dyDescent="0.2">
      <c r="A65" s="108" t="s">
        <v>319</v>
      </c>
      <c r="B65" s="104" t="s">
        <v>144</v>
      </c>
      <c r="C65" s="104" t="s">
        <v>146</v>
      </c>
      <c r="D65" s="104" t="s">
        <v>150</v>
      </c>
      <c r="E65" s="110"/>
      <c r="F65" s="110"/>
      <c r="G65" s="112"/>
      <c r="H65" s="110"/>
      <c r="I65" s="170">
        <v>0.6</v>
      </c>
      <c r="J65" s="170">
        <v>0.6</v>
      </c>
      <c r="K65" s="170">
        <v>0.6</v>
      </c>
    </row>
    <row r="66" spans="1:11" ht="26.25" customHeight="1" x14ac:dyDescent="0.2">
      <c r="A66" s="108" t="s">
        <v>320</v>
      </c>
      <c r="B66" s="104" t="s">
        <v>144</v>
      </c>
      <c r="C66" s="104" t="s">
        <v>146</v>
      </c>
      <c r="D66" s="104" t="s">
        <v>150</v>
      </c>
      <c r="E66" s="110">
        <v>1</v>
      </c>
      <c r="F66" s="104" t="s">
        <v>149</v>
      </c>
      <c r="G66" s="112"/>
      <c r="H66" s="110"/>
      <c r="I66" s="170">
        <v>0.6</v>
      </c>
      <c r="J66" s="170">
        <v>0.6</v>
      </c>
      <c r="K66" s="170">
        <v>0.6</v>
      </c>
    </row>
    <row r="67" spans="1:11" ht="38.25" x14ac:dyDescent="0.2">
      <c r="A67" s="108" t="s">
        <v>47</v>
      </c>
      <c r="B67" s="104" t="s">
        <v>144</v>
      </c>
      <c r="C67" s="104" t="s">
        <v>146</v>
      </c>
      <c r="D67" s="104" t="s">
        <v>150</v>
      </c>
      <c r="E67" s="110">
        <v>1</v>
      </c>
      <c r="F67" s="104" t="s">
        <v>149</v>
      </c>
      <c r="G67" s="112">
        <v>77560</v>
      </c>
      <c r="H67" s="110"/>
      <c r="I67" s="170">
        <v>0.6</v>
      </c>
      <c r="J67" s="170">
        <v>0.6</v>
      </c>
      <c r="K67" s="170">
        <v>0.6</v>
      </c>
    </row>
    <row r="68" spans="1:11" ht="25.5" x14ac:dyDescent="0.2">
      <c r="A68" s="108" t="s">
        <v>36</v>
      </c>
      <c r="B68" s="104" t="s">
        <v>144</v>
      </c>
      <c r="C68" s="104" t="s">
        <v>146</v>
      </c>
      <c r="D68" s="104" t="s">
        <v>150</v>
      </c>
      <c r="E68" s="110">
        <v>1</v>
      </c>
      <c r="F68" s="104" t="s">
        <v>149</v>
      </c>
      <c r="G68" s="112">
        <v>77560</v>
      </c>
      <c r="H68" s="110">
        <v>200</v>
      </c>
      <c r="I68" s="170">
        <v>0.6</v>
      </c>
      <c r="J68" s="170">
        <v>0.6</v>
      </c>
      <c r="K68" s="170">
        <v>0.6</v>
      </c>
    </row>
    <row r="69" spans="1:11" ht="25.5" x14ac:dyDescent="0.2">
      <c r="A69" s="108" t="s">
        <v>37</v>
      </c>
      <c r="B69" s="104" t="s">
        <v>144</v>
      </c>
      <c r="C69" s="104" t="s">
        <v>146</v>
      </c>
      <c r="D69" s="104" t="s">
        <v>150</v>
      </c>
      <c r="E69" s="110">
        <v>1</v>
      </c>
      <c r="F69" s="104" t="s">
        <v>149</v>
      </c>
      <c r="G69" s="112">
        <v>77560</v>
      </c>
      <c r="H69" s="110">
        <v>240</v>
      </c>
      <c r="I69" s="170">
        <v>0.6</v>
      </c>
      <c r="J69" s="170">
        <v>0.6</v>
      </c>
      <c r="K69" s="170">
        <v>0.6</v>
      </c>
    </row>
    <row r="70" spans="1:11" ht="39" customHeight="1" x14ac:dyDescent="0.2">
      <c r="A70" s="184" t="s">
        <v>514</v>
      </c>
      <c r="B70" s="354" t="s">
        <v>144</v>
      </c>
      <c r="C70" s="354" t="s">
        <v>146</v>
      </c>
      <c r="D70" s="354" t="s">
        <v>150</v>
      </c>
      <c r="E70" s="110">
        <v>1</v>
      </c>
      <c r="F70" s="354" t="s">
        <v>149</v>
      </c>
      <c r="G70" s="112">
        <v>78050</v>
      </c>
      <c r="H70" s="110"/>
      <c r="I70" s="170"/>
      <c r="J70" s="170"/>
      <c r="K70" s="170"/>
    </row>
    <row r="71" spans="1:11" ht="48" x14ac:dyDescent="0.2">
      <c r="A71" s="4" t="s">
        <v>33</v>
      </c>
      <c r="B71" s="354" t="s">
        <v>144</v>
      </c>
      <c r="C71" s="354" t="s">
        <v>146</v>
      </c>
      <c r="D71" s="354" t="s">
        <v>150</v>
      </c>
      <c r="E71" s="110">
        <v>1</v>
      </c>
      <c r="F71" s="354" t="s">
        <v>149</v>
      </c>
      <c r="G71" s="112">
        <v>78050</v>
      </c>
      <c r="H71" s="110">
        <v>100</v>
      </c>
      <c r="I71" s="170"/>
      <c r="J71" s="170"/>
      <c r="K71" s="170"/>
    </row>
    <row r="72" spans="1:11" ht="25.5" x14ac:dyDescent="0.2">
      <c r="A72" s="355" t="s">
        <v>34</v>
      </c>
      <c r="B72" s="354" t="s">
        <v>144</v>
      </c>
      <c r="C72" s="354" t="s">
        <v>146</v>
      </c>
      <c r="D72" s="354" t="s">
        <v>150</v>
      </c>
      <c r="E72" s="110">
        <v>1</v>
      </c>
      <c r="F72" s="354" t="s">
        <v>149</v>
      </c>
      <c r="G72" s="112">
        <v>78050</v>
      </c>
      <c r="H72" s="110">
        <v>120</v>
      </c>
      <c r="I72" s="170"/>
      <c r="J72" s="170"/>
      <c r="K72" s="170"/>
    </row>
    <row r="73" spans="1:11" x14ac:dyDescent="0.2">
      <c r="A73" s="453" t="s">
        <v>599</v>
      </c>
      <c r="B73" s="452" t="s">
        <v>144</v>
      </c>
      <c r="C73" s="452" t="s">
        <v>151</v>
      </c>
      <c r="D73" s="452"/>
      <c r="E73" s="110"/>
      <c r="F73" s="110"/>
      <c r="G73" s="110"/>
      <c r="H73" s="110"/>
      <c r="I73" s="170">
        <v>19.3</v>
      </c>
      <c r="J73" s="170"/>
      <c r="K73" s="170"/>
    </row>
    <row r="74" spans="1:11" ht="25.5" x14ac:dyDescent="0.2">
      <c r="A74" s="453" t="s">
        <v>319</v>
      </c>
      <c r="B74" s="452" t="s">
        <v>144</v>
      </c>
      <c r="C74" s="452" t="s">
        <v>151</v>
      </c>
      <c r="D74" s="452" t="s">
        <v>150</v>
      </c>
      <c r="E74" s="110"/>
      <c r="F74" s="110"/>
      <c r="G74" s="112"/>
      <c r="H74" s="110"/>
      <c r="I74" s="170">
        <v>19.3</v>
      </c>
      <c r="J74" s="170"/>
      <c r="K74" s="170"/>
    </row>
    <row r="75" spans="1:11" ht="25.5" x14ac:dyDescent="0.2">
      <c r="A75" s="453" t="s">
        <v>320</v>
      </c>
      <c r="B75" s="452" t="s">
        <v>144</v>
      </c>
      <c r="C75" s="452" t="s">
        <v>151</v>
      </c>
      <c r="D75" s="452" t="s">
        <v>150</v>
      </c>
      <c r="E75" s="110">
        <v>1</v>
      </c>
      <c r="F75" s="452" t="s">
        <v>149</v>
      </c>
      <c r="G75" s="112"/>
      <c r="H75" s="110"/>
      <c r="I75" s="170">
        <v>19.3</v>
      </c>
      <c r="J75" s="170"/>
      <c r="K75" s="170"/>
    </row>
    <row r="76" spans="1:11" ht="70.5" customHeight="1" x14ac:dyDescent="0.2">
      <c r="A76" s="184" t="s">
        <v>600</v>
      </c>
      <c r="B76" s="452" t="s">
        <v>144</v>
      </c>
      <c r="C76" s="452" t="s">
        <v>151</v>
      </c>
      <c r="D76" s="452" t="s">
        <v>150</v>
      </c>
      <c r="E76" s="110">
        <v>1</v>
      </c>
      <c r="F76" s="452" t="s">
        <v>149</v>
      </c>
      <c r="G76" s="112">
        <v>51200</v>
      </c>
      <c r="H76" s="110"/>
      <c r="I76" s="170">
        <v>19.3</v>
      </c>
      <c r="J76" s="170"/>
      <c r="K76" s="170"/>
    </row>
    <row r="77" spans="1:11" ht="25.5" x14ac:dyDescent="0.2">
      <c r="A77" s="453" t="s">
        <v>36</v>
      </c>
      <c r="B77" s="452" t="s">
        <v>144</v>
      </c>
      <c r="C77" s="452" t="s">
        <v>151</v>
      </c>
      <c r="D77" s="452" t="s">
        <v>150</v>
      </c>
      <c r="E77" s="110">
        <v>1</v>
      </c>
      <c r="F77" s="452" t="s">
        <v>149</v>
      </c>
      <c r="G77" s="110">
        <v>51200</v>
      </c>
      <c r="H77" s="110">
        <v>200</v>
      </c>
      <c r="I77" s="170">
        <v>19.3</v>
      </c>
      <c r="J77" s="170"/>
      <c r="K77" s="170"/>
    </row>
    <row r="78" spans="1:11" ht="25.5" x14ac:dyDescent="0.2">
      <c r="A78" s="453" t="s">
        <v>37</v>
      </c>
      <c r="B78" s="452" t="s">
        <v>144</v>
      </c>
      <c r="C78" s="452" t="s">
        <v>151</v>
      </c>
      <c r="D78" s="452" t="s">
        <v>150</v>
      </c>
      <c r="E78" s="110">
        <v>1</v>
      </c>
      <c r="F78" s="110">
        <v>0</v>
      </c>
      <c r="G78" s="110">
        <v>51200</v>
      </c>
      <c r="H78" s="110">
        <v>240</v>
      </c>
      <c r="I78" s="170">
        <v>19.3</v>
      </c>
      <c r="J78" s="170"/>
      <c r="K78" s="170"/>
    </row>
    <row r="79" spans="1:11" ht="27" customHeight="1" x14ac:dyDescent="0.2">
      <c r="A79" s="108" t="s">
        <v>87</v>
      </c>
      <c r="B79" s="104" t="s">
        <v>144</v>
      </c>
      <c r="C79" s="104" t="s">
        <v>152</v>
      </c>
      <c r="D79" s="104"/>
      <c r="E79" s="110"/>
      <c r="F79" s="110"/>
      <c r="G79" s="110"/>
      <c r="H79" s="110"/>
      <c r="I79" s="170">
        <f t="shared" ref="I79:K79" si="2">I80</f>
        <v>9441.7000000000007</v>
      </c>
      <c r="J79" s="170">
        <f t="shared" si="2"/>
        <v>7441.7</v>
      </c>
      <c r="K79" s="170">
        <f t="shared" si="2"/>
        <v>7441.7</v>
      </c>
    </row>
    <row r="80" spans="1:11" ht="39" customHeight="1" x14ac:dyDescent="0.2">
      <c r="A80" s="197" t="s">
        <v>409</v>
      </c>
      <c r="B80" s="104" t="s">
        <v>144</v>
      </c>
      <c r="C80" s="104" t="s">
        <v>152</v>
      </c>
      <c r="D80" s="104" t="s">
        <v>153</v>
      </c>
      <c r="E80" s="110"/>
      <c r="F80" s="110"/>
      <c r="G80" s="112"/>
      <c r="H80" s="110"/>
      <c r="I80" s="170">
        <f t="shared" ref="I80:K80" si="3">I81</f>
        <v>9441.7000000000007</v>
      </c>
      <c r="J80" s="170">
        <f t="shared" si="3"/>
        <v>7441.7</v>
      </c>
      <c r="K80" s="170">
        <f t="shared" si="3"/>
        <v>7441.7</v>
      </c>
    </row>
    <row r="81" spans="1:11" ht="18" customHeight="1" x14ac:dyDescent="0.2">
      <c r="A81" s="108" t="s">
        <v>88</v>
      </c>
      <c r="B81" s="104" t="s">
        <v>144</v>
      </c>
      <c r="C81" s="104" t="s">
        <v>152</v>
      </c>
      <c r="D81" s="104" t="s">
        <v>153</v>
      </c>
      <c r="E81" s="110">
        <v>1</v>
      </c>
      <c r="F81" s="110"/>
      <c r="G81" s="112"/>
      <c r="H81" s="110"/>
      <c r="I81" s="170">
        <f t="shared" ref="I81:K81" si="4">I82</f>
        <v>9441.7000000000007</v>
      </c>
      <c r="J81" s="170">
        <f t="shared" si="4"/>
        <v>7441.7</v>
      </c>
      <c r="K81" s="170">
        <f t="shared" si="4"/>
        <v>7441.7</v>
      </c>
    </row>
    <row r="82" spans="1:11" ht="41.25" customHeight="1" x14ac:dyDescent="0.2">
      <c r="A82" s="108" t="s">
        <v>133</v>
      </c>
      <c r="B82" s="104" t="s">
        <v>144</v>
      </c>
      <c r="C82" s="104" t="s">
        <v>152</v>
      </c>
      <c r="D82" s="104" t="s">
        <v>153</v>
      </c>
      <c r="E82" s="110">
        <v>1</v>
      </c>
      <c r="F82" s="104" t="s">
        <v>144</v>
      </c>
      <c r="G82" s="110"/>
      <c r="H82" s="110"/>
      <c r="I82" s="170">
        <f t="shared" ref="I82:J82" si="5">I83+I86</f>
        <v>9441.7000000000007</v>
      </c>
      <c r="J82" s="170">
        <f t="shared" si="5"/>
        <v>7441.7</v>
      </c>
      <c r="K82" s="170">
        <f t="shared" ref="K82" si="6">K83+K86</f>
        <v>7441.7</v>
      </c>
    </row>
    <row r="83" spans="1:11" ht="30" customHeight="1" x14ac:dyDescent="0.2">
      <c r="A83" s="108" t="s">
        <v>90</v>
      </c>
      <c r="B83" s="104" t="s">
        <v>144</v>
      </c>
      <c r="C83" s="104" t="s">
        <v>152</v>
      </c>
      <c r="D83" s="104" t="s">
        <v>153</v>
      </c>
      <c r="E83" s="110">
        <v>1</v>
      </c>
      <c r="F83" s="110" t="s">
        <v>144</v>
      </c>
      <c r="G83" s="110">
        <v>41110</v>
      </c>
      <c r="H83" s="110"/>
      <c r="I83" s="170">
        <v>8434.7000000000007</v>
      </c>
      <c r="J83" s="170">
        <v>6434.7</v>
      </c>
      <c r="K83" s="170">
        <v>6434.7</v>
      </c>
    </row>
    <row r="84" spans="1:11" ht="48" x14ac:dyDescent="0.2">
      <c r="A84" s="4" t="s">
        <v>33</v>
      </c>
      <c r="B84" s="104" t="s">
        <v>144</v>
      </c>
      <c r="C84" s="104" t="s">
        <v>152</v>
      </c>
      <c r="D84" s="104" t="s">
        <v>153</v>
      </c>
      <c r="E84" s="110">
        <v>1</v>
      </c>
      <c r="F84" s="104" t="s">
        <v>144</v>
      </c>
      <c r="G84" s="112">
        <v>41110</v>
      </c>
      <c r="H84" s="110">
        <v>100</v>
      </c>
      <c r="I84" s="170">
        <v>8434.7000000000007</v>
      </c>
      <c r="J84" s="170">
        <v>6434.7</v>
      </c>
      <c r="K84" s="170">
        <v>6434.7</v>
      </c>
    </row>
    <row r="85" spans="1:11" ht="25.5" x14ac:dyDescent="0.2">
      <c r="A85" s="108" t="s">
        <v>34</v>
      </c>
      <c r="B85" s="104" t="s">
        <v>144</v>
      </c>
      <c r="C85" s="104" t="s">
        <v>152</v>
      </c>
      <c r="D85" s="104" t="s">
        <v>153</v>
      </c>
      <c r="E85" s="110">
        <v>1</v>
      </c>
      <c r="F85" s="104" t="s">
        <v>144</v>
      </c>
      <c r="G85" s="112">
        <v>41110</v>
      </c>
      <c r="H85" s="110">
        <v>120</v>
      </c>
      <c r="I85" s="170">
        <v>8434.7000000000007</v>
      </c>
      <c r="J85" s="170">
        <v>6434.7</v>
      </c>
      <c r="K85" s="170">
        <v>6434.7</v>
      </c>
    </row>
    <row r="86" spans="1:11" ht="32.25" customHeight="1" x14ac:dyDescent="0.2">
      <c r="A86" s="166" t="s">
        <v>483</v>
      </c>
      <c r="B86" s="104" t="s">
        <v>144</v>
      </c>
      <c r="C86" s="104" t="s">
        <v>152</v>
      </c>
      <c r="D86" s="104" t="s">
        <v>153</v>
      </c>
      <c r="E86" s="110">
        <v>1</v>
      </c>
      <c r="F86" s="110" t="s">
        <v>144</v>
      </c>
      <c r="G86" s="112">
        <v>41120</v>
      </c>
      <c r="H86" s="110"/>
      <c r="I86" s="413">
        <f t="shared" ref="I86:J86" si="7">I89+I87</f>
        <v>1007</v>
      </c>
      <c r="J86" s="413">
        <f t="shared" si="7"/>
        <v>1007</v>
      </c>
      <c r="K86" s="383">
        <f t="shared" ref="K86" si="8">K89+K87</f>
        <v>1007</v>
      </c>
    </row>
    <row r="87" spans="1:11" ht="48" x14ac:dyDescent="0.2">
      <c r="A87" s="4" t="s">
        <v>33</v>
      </c>
      <c r="B87" s="104" t="s">
        <v>144</v>
      </c>
      <c r="C87" s="104" t="s">
        <v>152</v>
      </c>
      <c r="D87" s="104" t="s">
        <v>153</v>
      </c>
      <c r="E87" s="110">
        <v>1</v>
      </c>
      <c r="F87" s="104" t="s">
        <v>144</v>
      </c>
      <c r="G87" s="112">
        <v>41120</v>
      </c>
      <c r="H87" s="110">
        <v>100</v>
      </c>
      <c r="I87" s="413">
        <v>7</v>
      </c>
      <c r="J87" s="413">
        <v>7</v>
      </c>
      <c r="K87" s="383">
        <v>7</v>
      </c>
    </row>
    <row r="88" spans="1:11" ht="25.5" x14ac:dyDescent="0.2">
      <c r="A88" s="108" t="s">
        <v>34</v>
      </c>
      <c r="B88" s="104" t="s">
        <v>144</v>
      </c>
      <c r="C88" s="104" t="s">
        <v>152</v>
      </c>
      <c r="D88" s="104" t="s">
        <v>153</v>
      </c>
      <c r="E88" s="110">
        <v>1</v>
      </c>
      <c r="F88" s="104" t="s">
        <v>144</v>
      </c>
      <c r="G88" s="112">
        <v>41120</v>
      </c>
      <c r="H88" s="110">
        <v>120</v>
      </c>
      <c r="I88" s="413">
        <v>7</v>
      </c>
      <c r="J88" s="413">
        <v>7</v>
      </c>
      <c r="K88" s="383">
        <v>7</v>
      </c>
    </row>
    <row r="89" spans="1:11" ht="25.5" x14ac:dyDescent="0.2">
      <c r="A89" s="108" t="s">
        <v>36</v>
      </c>
      <c r="B89" s="104" t="s">
        <v>144</v>
      </c>
      <c r="C89" s="104" t="s">
        <v>152</v>
      </c>
      <c r="D89" s="104" t="s">
        <v>153</v>
      </c>
      <c r="E89" s="110">
        <v>1</v>
      </c>
      <c r="F89" s="104" t="s">
        <v>144</v>
      </c>
      <c r="G89" s="112">
        <v>41120</v>
      </c>
      <c r="H89" s="110">
        <v>200</v>
      </c>
      <c r="I89" s="413">
        <v>1000</v>
      </c>
      <c r="J89" s="413">
        <v>1000</v>
      </c>
      <c r="K89" s="383">
        <v>1000</v>
      </c>
    </row>
    <row r="90" spans="1:11" ht="25.5" x14ac:dyDescent="0.2">
      <c r="A90" s="108" t="s">
        <v>37</v>
      </c>
      <c r="B90" s="104" t="s">
        <v>144</v>
      </c>
      <c r="C90" s="104" t="s">
        <v>152</v>
      </c>
      <c r="D90" s="104" t="s">
        <v>153</v>
      </c>
      <c r="E90" s="110">
        <v>1</v>
      </c>
      <c r="F90" s="104" t="s">
        <v>144</v>
      </c>
      <c r="G90" s="112">
        <v>41120</v>
      </c>
      <c r="H90" s="110">
        <v>240</v>
      </c>
      <c r="I90" s="413">
        <v>1000</v>
      </c>
      <c r="J90" s="413">
        <v>1000</v>
      </c>
      <c r="K90" s="383">
        <v>1000</v>
      </c>
    </row>
    <row r="91" spans="1:11" x14ac:dyDescent="0.2">
      <c r="A91" s="135" t="s">
        <v>38</v>
      </c>
      <c r="B91" s="134" t="s">
        <v>144</v>
      </c>
      <c r="C91" s="134" t="s">
        <v>152</v>
      </c>
      <c r="D91" s="134" t="s">
        <v>153</v>
      </c>
      <c r="E91" s="110">
        <v>1</v>
      </c>
      <c r="F91" s="134" t="s">
        <v>144</v>
      </c>
      <c r="G91" s="112">
        <v>41120</v>
      </c>
      <c r="H91" s="110">
        <v>800</v>
      </c>
      <c r="I91" s="413"/>
      <c r="J91" s="413"/>
      <c r="K91" s="383"/>
    </row>
    <row r="92" spans="1:11" x14ac:dyDescent="0.2">
      <c r="A92" s="135" t="s">
        <v>39</v>
      </c>
      <c r="B92" s="134" t="s">
        <v>144</v>
      </c>
      <c r="C92" s="134" t="s">
        <v>152</v>
      </c>
      <c r="D92" s="134" t="s">
        <v>153</v>
      </c>
      <c r="E92" s="110">
        <v>1</v>
      </c>
      <c r="F92" s="134" t="s">
        <v>144</v>
      </c>
      <c r="G92" s="112">
        <v>41120</v>
      </c>
      <c r="H92" s="110">
        <v>850</v>
      </c>
      <c r="I92" s="413"/>
      <c r="J92" s="413"/>
      <c r="K92" s="383"/>
    </row>
    <row r="93" spans="1:11" ht="15.75" x14ac:dyDescent="0.2">
      <c r="A93" s="439" t="s">
        <v>585</v>
      </c>
      <c r="B93" s="436" t="s">
        <v>144</v>
      </c>
      <c r="C93" s="436" t="s">
        <v>157</v>
      </c>
      <c r="D93" s="436"/>
      <c r="E93" s="110"/>
      <c r="F93" s="436"/>
      <c r="G93" s="112"/>
      <c r="H93" s="110"/>
      <c r="I93" s="459">
        <v>100</v>
      </c>
      <c r="J93" s="438"/>
      <c r="K93" s="438"/>
    </row>
    <row r="94" spans="1:11" ht="25.5" x14ac:dyDescent="0.2">
      <c r="A94" s="437" t="s">
        <v>319</v>
      </c>
      <c r="B94" s="436" t="s">
        <v>144</v>
      </c>
      <c r="C94" s="436" t="s">
        <v>157</v>
      </c>
      <c r="D94" s="436" t="s">
        <v>150</v>
      </c>
      <c r="E94" s="110"/>
      <c r="F94" s="110"/>
      <c r="G94" s="112"/>
      <c r="H94" s="110"/>
      <c r="I94" s="459">
        <v>100</v>
      </c>
      <c r="J94" s="438"/>
      <c r="K94" s="438"/>
    </row>
    <row r="95" spans="1:11" ht="25.5" x14ac:dyDescent="0.2">
      <c r="A95" s="437" t="s">
        <v>320</v>
      </c>
      <c r="B95" s="436" t="s">
        <v>144</v>
      </c>
      <c r="C95" s="436" t="s">
        <v>157</v>
      </c>
      <c r="D95" s="436" t="s">
        <v>150</v>
      </c>
      <c r="E95" s="110">
        <v>1</v>
      </c>
      <c r="F95" s="436" t="s">
        <v>149</v>
      </c>
      <c r="G95" s="112"/>
      <c r="H95" s="110"/>
      <c r="I95" s="459">
        <v>100</v>
      </c>
      <c r="J95" s="438"/>
      <c r="K95" s="438"/>
    </row>
    <row r="96" spans="1:11" ht="48.75" customHeight="1" x14ac:dyDescent="0.2">
      <c r="A96" s="440" t="s">
        <v>586</v>
      </c>
      <c r="B96" s="436" t="s">
        <v>144</v>
      </c>
      <c r="C96" s="436" t="s">
        <v>157</v>
      </c>
      <c r="D96" s="436" t="s">
        <v>150</v>
      </c>
      <c r="E96" s="110">
        <v>1</v>
      </c>
      <c r="F96" s="436" t="s">
        <v>149</v>
      </c>
      <c r="G96" s="112">
        <v>41130</v>
      </c>
      <c r="H96" s="110"/>
      <c r="I96" s="459">
        <v>100</v>
      </c>
      <c r="J96" s="438"/>
      <c r="K96" s="438"/>
    </row>
    <row r="97" spans="1:11" x14ac:dyDescent="0.2">
      <c r="A97" s="437" t="s">
        <v>38</v>
      </c>
      <c r="B97" s="436" t="s">
        <v>144</v>
      </c>
      <c r="C97" s="436" t="s">
        <v>157</v>
      </c>
      <c r="D97" s="436" t="s">
        <v>150</v>
      </c>
      <c r="E97" s="110">
        <v>1</v>
      </c>
      <c r="F97" s="436" t="s">
        <v>149</v>
      </c>
      <c r="G97" s="112">
        <v>41130</v>
      </c>
      <c r="H97" s="110">
        <v>800</v>
      </c>
      <c r="I97" s="459">
        <v>100</v>
      </c>
      <c r="J97" s="438"/>
      <c r="K97" s="438"/>
    </row>
    <row r="98" spans="1:11" ht="15.75" x14ac:dyDescent="0.2">
      <c r="A98" s="439" t="s">
        <v>587</v>
      </c>
      <c r="B98" s="436" t="s">
        <v>144</v>
      </c>
      <c r="C98" s="436" t="s">
        <v>157</v>
      </c>
      <c r="D98" s="436" t="s">
        <v>150</v>
      </c>
      <c r="E98" s="110">
        <v>1</v>
      </c>
      <c r="F98" s="436" t="s">
        <v>149</v>
      </c>
      <c r="G98" s="112">
        <v>41130</v>
      </c>
      <c r="H98" s="110">
        <v>880</v>
      </c>
      <c r="I98" s="438">
        <v>100</v>
      </c>
      <c r="J98" s="438"/>
      <c r="K98" s="438"/>
    </row>
    <row r="99" spans="1:11" x14ac:dyDescent="0.2">
      <c r="A99" s="108" t="s">
        <v>91</v>
      </c>
      <c r="B99" s="104" t="s">
        <v>144</v>
      </c>
      <c r="C99" s="104" t="s">
        <v>18</v>
      </c>
      <c r="D99" s="104"/>
      <c r="E99" s="110"/>
      <c r="F99" s="110"/>
      <c r="G99" s="110"/>
      <c r="H99" s="110"/>
      <c r="I99" s="413">
        <v>100</v>
      </c>
      <c r="J99" s="413">
        <v>100</v>
      </c>
      <c r="K99" s="383">
        <v>100</v>
      </c>
    </row>
    <row r="100" spans="1:11" ht="25.5" x14ac:dyDescent="0.2">
      <c r="A100" s="108" t="s">
        <v>319</v>
      </c>
      <c r="B100" s="104" t="s">
        <v>144</v>
      </c>
      <c r="C100" s="104" t="s">
        <v>18</v>
      </c>
      <c r="D100" s="104" t="s">
        <v>150</v>
      </c>
      <c r="E100" s="110"/>
      <c r="F100" s="110"/>
      <c r="G100" s="112"/>
      <c r="H100" s="110"/>
      <c r="I100" s="413">
        <v>100</v>
      </c>
      <c r="J100" s="413">
        <v>100</v>
      </c>
      <c r="K100" s="383">
        <v>100</v>
      </c>
    </row>
    <row r="101" spans="1:11" ht="27" customHeight="1" x14ac:dyDescent="0.2">
      <c r="A101" s="108" t="s">
        <v>320</v>
      </c>
      <c r="B101" s="104" t="s">
        <v>144</v>
      </c>
      <c r="C101" s="104" t="s">
        <v>18</v>
      </c>
      <c r="D101" s="104" t="s">
        <v>150</v>
      </c>
      <c r="E101" s="110">
        <v>1</v>
      </c>
      <c r="F101" s="104" t="s">
        <v>149</v>
      </c>
      <c r="G101" s="112"/>
      <c r="H101" s="110"/>
      <c r="I101" s="413">
        <v>100</v>
      </c>
      <c r="J101" s="413">
        <v>100</v>
      </c>
      <c r="K101" s="383">
        <v>100</v>
      </c>
    </row>
    <row r="102" spans="1:11" ht="25.5" x14ac:dyDescent="0.2">
      <c r="A102" s="197" t="s">
        <v>413</v>
      </c>
      <c r="B102" s="104" t="s">
        <v>144</v>
      </c>
      <c r="C102" s="104" t="s">
        <v>18</v>
      </c>
      <c r="D102" s="104" t="s">
        <v>150</v>
      </c>
      <c r="E102" s="110">
        <v>1</v>
      </c>
      <c r="F102" s="104" t="s">
        <v>149</v>
      </c>
      <c r="G102" s="110">
        <v>41180</v>
      </c>
      <c r="H102" s="110"/>
      <c r="I102" s="413">
        <v>100</v>
      </c>
      <c r="J102" s="413">
        <v>100</v>
      </c>
      <c r="K102" s="383">
        <v>100</v>
      </c>
    </row>
    <row r="103" spans="1:11" x14ac:dyDescent="0.2">
      <c r="A103" s="108" t="s">
        <v>38</v>
      </c>
      <c r="B103" s="104" t="s">
        <v>144</v>
      </c>
      <c r="C103" s="104" t="s">
        <v>18</v>
      </c>
      <c r="D103" s="104" t="s">
        <v>150</v>
      </c>
      <c r="E103" s="110">
        <v>1</v>
      </c>
      <c r="F103" s="104" t="s">
        <v>149</v>
      </c>
      <c r="G103" s="112">
        <v>41180</v>
      </c>
      <c r="H103" s="110">
        <v>800</v>
      </c>
      <c r="I103" s="413">
        <v>100</v>
      </c>
      <c r="J103" s="413">
        <v>100</v>
      </c>
      <c r="K103" s="383">
        <v>100</v>
      </c>
    </row>
    <row r="104" spans="1:11" x14ac:dyDescent="0.2">
      <c r="A104" s="108" t="s">
        <v>92</v>
      </c>
      <c r="B104" s="104" t="s">
        <v>144</v>
      </c>
      <c r="C104" s="104" t="s">
        <v>18</v>
      </c>
      <c r="D104" s="104" t="s">
        <v>150</v>
      </c>
      <c r="E104" s="110">
        <v>1</v>
      </c>
      <c r="F104" s="104" t="s">
        <v>149</v>
      </c>
      <c r="G104" s="112">
        <v>41180</v>
      </c>
      <c r="H104" s="110">
        <v>870</v>
      </c>
      <c r="I104" s="413">
        <v>100</v>
      </c>
      <c r="J104" s="413">
        <v>100</v>
      </c>
      <c r="K104" s="383">
        <v>100</v>
      </c>
    </row>
    <row r="105" spans="1:11" x14ac:dyDescent="0.2">
      <c r="A105" s="108" t="s">
        <v>48</v>
      </c>
      <c r="B105" s="104" t="s">
        <v>144</v>
      </c>
      <c r="C105" s="104" t="s">
        <v>154</v>
      </c>
      <c r="D105" s="104"/>
      <c r="E105" s="110"/>
      <c r="F105" s="110"/>
      <c r="G105" s="112"/>
      <c r="H105" s="110"/>
      <c r="I105" s="413">
        <f t="shared" ref="I105:K106" si="9">I106</f>
        <v>21279.599999999999</v>
      </c>
      <c r="J105" s="432">
        <f t="shared" si="9"/>
        <v>12514.599999999999</v>
      </c>
      <c r="K105" s="432">
        <f t="shared" si="9"/>
        <v>12514.099999999999</v>
      </c>
    </row>
    <row r="106" spans="1:11" ht="25.5" x14ac:dyDescent="0.2">
      <c r="A106" s="108" t="s">
        <v>319</v>
      </c>
      <c r="B106" s="104" t="s">
        <v>144</v>
      </c>
      <c r="C106" s="104" t="s">
        <v>154</v>
      </c>
      <c r="D106" s="104" t="s">
        <v>150</v>
      </c>
      <c r="E106" s="110"/>
      <c r="F106" s="110"/>
      <c r="G106" s="112"/>
      <c r="H106" s="110"/>
      <c r="I106" s="413">
        <f>I107</f>
        <v>21279.599999999999</v>
      </c>
      <c r="J106" s="432">
        <f t="shared" si="9"/>
        <v>12514.599999999999</v>
      </c>
      <c r="K106" s="432">
        <f t="shared" si="9"/>
        <v>12514.099999999999</v>
      </c>
    </row>
    <row r="107" spans="1:11" ht="25.5" x14ac:dyDescent="0.2">
      <c r="A107" s="108" t="s">
        <v>320</v>
      </c>
      <c r="B107" s="104" t="s">
        <v>144</v>
      </c>
      <c r="C107" s="104" t="s">
        <v>154</v>
      </c>
      <c r="D107" s="104" t="s">
        <v>150</v>
      </c>
      <c r="E107" s="110">
        <v>1</v>
      </c>
      <c r="F107" s="110">
        <v>0</v>
      </c>
      <c r="G107" s="112"/>
      <c r="H107" s="207"/>
      <c r="I107" s="413">
        <f>I108+I113+I116+I119+I124</f>
        <v>21279.599999999999</v>
      </c>
      <c r="J107" s="432">
        <f t="shared" ref="J107:K107" si="10">J108+J113+J116+J119+J124</f>
        <v>12514.599999999999</v>
      </c>
      <c r="K107" s="432">
        <f t="shared" si="10"/>
        <v>12514.099999999999</v>
      </c>
    </row>
    <row r="108" spans="1:11" ht="15" x14ac:dyDescent="0.2">
      <c r="A108" s="166" t="s">
        <v>377</v>
      </c>
      <c r="B108" s="164" t="s">
        <v>144</v>
      </c>
      <c r="C108" s="164" t="s">
        <v>154</v>
      </c>
      <c r="D108" s="164" t="s">
        <v>150</v>
      </c>
      <c r="E108" s="110">
        <v>1</v>
      </c>
      <c r="F108" s="110">
        <v>0</v>
      </c>
      <c r="G108" s="206">
        <v>41210</v>
      </c>
      <c r="H108" s="205"/>
      <c r="I108" s="460">
        <v>4546.6000000000004</v>
      </c>
      <c r="J108" s="170"/>
      <c r="K108" s="170"/>
    </row>
    <row r="109" spans="1:11" ht="25.5" x14ac:dyDescent="0.2">
      <c r="A109" s="165" t="s">
        <v>36</v>
      </c>
      <c r="B109" s="164" t="s">
        <v>144</v>
      </c>
      <c r="C109" s="164" t="s">
        <v>154</v>
      </c>
      <c r="D109" s="164" t="s">
        <v>150</v>
      </c>
      <c r="E109" s="110">
        <v>1</v>
      </c>
      <c r="F109" s="110">
        <v>0</v>
      </c>
      <c r="G109" s="112">
        <v>41210</v>
      </c>
      <c r="H109" s="208">
        <v>200</v>
      </c>
      <c r="I109" s="460">
        <v>4546.6000000000004</v>
      </c>
      <c r="J109" s="170"/>
      <c r="K109" s="170"/>
    </row>
    <row r="110" spans="1:11" ht="25.5" x14ac:dyDescent="0.2">
      <c r="A110" s="165" t="s">
        <v>37</v>
      </c>
      <c r="B110" s="164" t="s">
        <v>144</v>
      </c>
      <c r="C110" s="164" t="s">
        <v>154</v>
      </c>
      <c r="D110" s="164" t="s">
        <v>150</v>
      </c>
      <c r="E110" s="110">
        <v>1</v>
      </c>
      <c r="F110" s="110">
        <v>0</v>
      </c>
      <c r="G110" s="112">
        <v>41210</v>
      </c>
      <c r="H110" s="110">
        <v>240</v>
      </c>
      <c r="I110" s="429">
        <v>4546.6000000000004</v>
      </c>
      <c r="J110" s="170"/>
      <c r="K110" s="170"/>
    </row>
    <row r="111" spans="1:11" x14ac:dyDescent="0.2">
      <c r="A111" s="234" t="s">
        <v>38</v>
      </c>
      <c r="B111" s="233" t="s">
        <v>144</v>
      </c>
      <c r="C111" s="233" t="s">
        <v>154</v>
      </c>
      <c r="D111" s="233" t="s">
        <v>150</v>
      </c>
      <c r="E111" s="110">
        <v>1</v>
      </c>
      <c r="F111" s="110">
        <v>0</v>
      </c>
      <c r="G111" s="112">
        <v>41210</v>
      </c>
      <c r="H111" s="110">
        <v>800</v>
      </c>
      <c r="I111" s="413"/>
      <c r="J111" s="413"/>
      <c r="K111" s="383"/>
    </row>
    <row r="112" spans="1:11" x14ac:dyDescent="0.2">
      <c r="A112" s="234" t="s">
        <v>39</v>
      </c>
      <c r="B112" s="233" t="s">
        <v>144</v>
      </c>
      <c r="C112" s="233" t="s">
        <v>154</v>
      </c>
      <c r="D112" s="233" t="s">
        <v>150</v>
      </c>
      <c r="E112" s="110">
        <v>1</v>
      </c>
      <c r="F112" s="110">
        <v>0</v>
      </c>
      <c r="G112" s="112">
        <v>41210</v>
      </c>
      <c r="H112" s="110">
        <v>850</v>
      </c>
      <c r="I112" s="413"/>
      <c r="J112" s="413"/>
      <c r="K112" s="383"/>
    </row>
    <row r="113" spans="1:11" ht="30" x14ac:dyDescent="0.2">
      <c r="A113" s="166" t="s">
        <v>420</v>
      </c>
      <c r="B113" s="233" t="s">
        <v>144</v>
      </c>
      <c r="C113" s="233" t="s">
        <v>154</v>
      </c>
      <c r="D113" s="233" t="s">
        <v>150</v>
      </c>
      <c r="E113" s="110">
        <v>1</v>
      </c>
      <c r="F113" s="233" t="s">
        <v>149</v>
      </c>
      <c r="G113" s="112">
        <v>42200</v>
      </c>
      <c r="H113" s="110"/>
      <c r="I113" s="413">
        <v>264.89999999999998</v>
      </c>
      <c r="J113" s="413"/>
      <c r="K113" s="383"/>
    </row>
    <row r="114" spans="1:11" ht="25.5" x14ac:dyDescent="0.2">
      <c r="A114" s="234" t="s">
        <v>36</v>
      </c>
      <c r="B114" s="233" t="s">
        <v>144</v>
      </c>
      <c r="C114" s="233" t="s">
        <v>154</v>
      </c>
      <c r="D114" s="233" t="s">
        <v>150</v>
      </c>
      <c r="E114" s="110">
        <v>1</v>
      </c>
      <c r="F114" s="233" t="s">
        <v>149</v>
      </c>
      <c r="G114" s="112">
        <v>42200</v>
      </c>
      <c r="H114" s="110">
        <v>200</v>
      </c>
      <c r="I114" s="429">
        <v>264.89999999999998</v>
      </c>
      <c r="J114" s="413"/>
      <c r="K114" s="383"/>
    </row>
    <row r="115" spans="1:11" ht="25.5" x14ac:dyDescent="0.2">
      <c r="A115" s="234" t="s">
        <v>37</v>
      </c>
      <c r="B115" s="233" t="s">
        <v>144</v>
      </c>
      <c r="C115" s="233" t="s">
        <v>154</v>
      </c>
      <c r="D115" s="233" t="s">
        <v>150</v>
      </c>
      <c r="E115" s="110">
        <v>1</v>
      </c>
      <c r="F115" s="233" t="s">
        <v>149</v>
      </c>
      <c r="G115" s="112">
        <v>42200</v>
      </c>
      <c r="H115" s="110">
        <v>240</v>
      </c>
      <c r="I115" s="429">
        <v>264.89999999999998</v>
      </c>
      <c r="J115" s="413"/>
      <c r="K115" s="383"/>
    </row>
    <row r="116" spans="1:11" x14ac:dyDescent="0.2">
      <c r="A116" s="108" t="s">
        <v>49</v>
      </c>
      <c r="B116" s="104" t="s">
        <v>144</v>
      </c>
      <c r="C116" s="104" t="s">
        <v>154</v>
      </c>
      <c r="D116" s="104" t="s">
        <v>150</v>
      </c>
      <c r="E116" s="110">
        <v>1</v>
      </c>
      <c r="F116" s="104" t="s">
        <v>149</v>
      </c>
      <c r="G116" s="112">
        <v>61020</v>
      </c>
      <c r="H116" s="110"/>
      <c r="I116" s="417">
        <v>9907.4</v>
      </c>
      <c r="J116" s="434">
        <v>9907.9</v>
      </c>
      <c r="K116" s="417">
        <v>9907.4</v>
      </c>
    </row>
    <row r="117" spans="1:11" ht="25.5" x14ac:dyDescent="0.2">
      <c r="A117" s="108" t="s">
        <v>50</v>
      </c>
      <c r="B117" s="104" t="s">
        <v>144</v>
      </c>
      <c r="C117" s="104" t="s">
        <v>154</v>
      </c>
      <c r="D117" s="104" t="s">
        <v>150</v>
      </c>
      <c r="E117" s="110">
        <v>1</v>
      </c>
      <c r="F117" s="104" t="s">
        <v>149</v>
      </c>
      <c r="G117" s="112">
        <v>61020</v>
      </c>
      <c r="H117" s="110">
        <v>600</v>
      </c>
      <c r="I117" s="417">
        <v>9907.4</v>
      </c>
      <c r="J117" s="434">
        <v>9907.9</v>
      </c>
      <c r="K117" s="417">
        <v>9907.4</v>
      </c>
    </row>
    <row r="118" spans="1:11" x14ac:dyDescent="0.2">
      <c r="A118" s="108" t="s">
        <v>51</v>
      </c>
      <c r="B118" s="104" t="s">
        <v>144</v>
      </c>
      <c r="C118" s="104" t="s">
        <v>154</v>
      </c>
      <c r="D118" s="104" t="s">
        <v>150</v>
      </c>
      <c r="E118" s="110">
        <v>1</v>
      </c>
      <c r="F118" s="104" t="s">
        <v>149</v>
      </c>
      <c r="G118" s="112">
        <v>61020</v>
      </c>
      <c r="H118" s="110">
        <v>610</v>
      </c>
      <c r="I118" s="413">
        <v>9907.4</v>
      </c>
      <c r="J118" s="434">
        <v>9907.9</v>
      </c>
      <c r="K118" s="383">
        <v>9907.4</v>
      </c>
    </row>
    <row r="119" spans="1:11" x14ac:dyDescent="0.2">
      <c r="A119" s="108" t="s">
        <v>93</v>
      </c>
      <c r="B119" s="104" t="s">
        <v>144</v>
      </c>
      <c r="C119" s="104" t="s">
        <v>154</v>
      </c>
      <c r="D119" s="113" t="s">
        <v>150</v>
      </c>
      <c r="E119" s="71">
        <v>1</v>
      </c>
      <c r="F119" s="71" t="s">
        <v>149</v>
      </c>
      <c r="G119" s="71">
        <v>61030</v>
      </c>
      <c r="H119" s="71"/>
      <c r="I119" s="413">
        <f>I120+I122</f>
        <v>507</v>
      </c>
      <c r="J119" s="413">
        <v>253</v>
      </c>
      <c r="K119" s="383">
        <v>253</v>
      </c>
    </row>
    <row r="120" spans="1:11" ht="48" x14ac:dyDescent="0.2">
      <c r="A120" s="4" t="s">
        <v>33</v>
      </c>
      <c r="B120" s="104" t="s">
        <v>144</v>
      </c>
      <c r="C120" s="104" t="s">
        <v>154</v>
      </c>
      <c r="D120" s="104" t="s">
        <v>150</v>
      </c>
      <c r="E120" s="110">
        <v>1</v>
      </c>
      <c r="F120" s="104" t="s">
        <v>149</v>
      </c>
      <c r="G120" s="110">
        <v>61030</v>
      </c>
      <c r="H120" s="110">
        <v>100</v>
      </c>
      <c r="I120" s="428">
        <v>500</v>
      </c>
      <c r="J120" s="413">
        <v>246</v>
      </c>
      <c r="K120" s="383">
        <v>246</v>
      </c>
    </row>
    <row r="121" spans="1:11" x14ac:dyDescent="0.2">
      <c r="A121" s="108" t="s">
        <v>94</v>
      </c>
      <c r="B121" s="104" t="s">
        <v>144</v>
      </c>
      <c r="C121" s="104" t="s">
        <v>154</v>
      </c>
      <c r="D121" s="104" t="s">
        <v>150</v>
      </c>
      <c r="E121" s="110">
        <v>1</v>
      </c>
      <c r="F121" s="104" t="s">
        <v>149</v>
      </c>
      <c r="G121" s="110">
        <v>61030</v>
      </c>
      <c r="H121" s="110">
        <v>110</v>
      </c>
      <c r="I121" s="413">
        <v>500</v>
      </c>
      <c r="J121" s="413">
        <v>246</v>
      </c>
      <c r="K121" s="383">
        <v>246</v>
      </c>
    </row>
    <row r="122" spans="1:11" ht="25.5" x14ac:dyDescent="0.2">
      <c r="A122" s="108" t="s">
        <v>36</v>
      </c>
      <c r="B122" s="104" t="s">
        <v>144</v>
      </c>
      <c r="C122" s="104" t="s">
        <v>154</v>
      </c>
      <c r="D122" s="104" t="s">
        <v>150</v>
      </c>
      <c r="E122" s="110">
        <v>1</v>
      </c>
      <c r="F122" s="104" t="s">
        <v>149</v>
      </c>
      <c r="G122" s="112">
        <v>61030</v>
      </c>
      <c r="H122" s="110">
        <v>200</v>
      </c>
      <c r="I122" s="413">
        <v>7</v>
      </c>
      <c r="J122" s="413">
        <v>7</v>
      </c>
      <c r="K122" s="383">
        <v>7</v>
      </c>
    </row>
    <row r="123" spans="1:11" ht="25.5" x14ac:dyDescent="0.2">
      <c r="A123" s="108" t="s">
        <v>37</v>
      </c>
      <c r="B123" s="104" t="s">
        <v>144</v>
      </c>
      <c r="C123" s="104" t="s">
        <v>154</v>
      </c>
      <c r="D123" s="104" t="s">
        <v>150</v>
      </c>
      <c r="E123" s="110">
        <v>1</v>
      </c>
      <c r="F123" s="104" t="s">
        <v>149</v>
      </c>
      <c r="G123" s="112">
        <v>61030</v>
      </c>
      <c r="H123" s="110">
        <v>240</v>
      </c>
      <c r="I123" s="413">
        <v>7</v>
      </c>
      <c r="J123" s="413">
        <v>7</v>
      </c>
      <c r="K123" s="383">
        <v>7</v>
      </c>
    </row>
    <row r="124" spans="1:11" x14ac:dyDescent="0.2">
      <c r="A124" s="108" t="s">
        <v>95</v>
      </c>
      <c r="B124" s="104" t="s">
        <v>144</v>
      </c>
      <c r="C124" s="104" t="s">
        <v>154</v>
      </c>
      <c r="D124" s="104" t="s">
        <v>150</v>
      </c>
      <c r="E124" s="110">
        <v>1</v>
      </c>
      <c r="F124" s="110" t="s">
        <v>149</v>
      </c>
      <c r="G124" s="112">
        <v>61230</v>
      </c>
      <c r="H124" s="110"/>
      <c r="I124" s="413">
        <f>I125+I127</f>
        <v>6053.7</v>
      </c>
      <c r="J124" s="413">
        <v>2353.6999999999998</v>
      </c>
      <c r="K124" s="383">
        <v>2353.6999999999998</v>
      </c>
    </row>
    <row r="125" spans="1:11" ht="48" x14ac:dyDescent="0.2">
      <c r="A125" s="4" t="s">
        <v>33</v>
      </c>
      <c r="B125" s="104" t="s">
        <v>144</v>
      </c>
      <c r="C125" s="104" t="s">
        <v>154</v>
      </c>
      <c r="D125" s="104" t="s">
        <v>150</v>
      </c>
      <c r="E125" s="110">
        <v>1</v>
      </c>
      <c r="F125" s="104" t="s">
        <v>149</v>
      </c>
      <c r="G125" s="112">
        <v>61230</v>
      </c>
      <c r="H125" s="110">
        <v>100</v>
      </c>
      <c r="I125" s="428">
        <v>4753.7</v>
      </c>
      <c r="J125" s="413">
        <v>2253.6999999999998</v>
      </c>
      <c r="K125" s="383">
        <v>2253.6999999999998</v>
      </c>
    </row>
    <row r="126" spans="1:11" x14ac:dyDescent="0.2">
      <c r="A126" s="108" t="s">
        <v>94</v>
      </c>
      <c r="B126" s="104" t="s">
        <v>144</v>
      </c>
      <c r="C126" s="104" t="s">
        <v>154</v>
      </c>
      <c r="D126" s="104" t="s">
        <v>150</v>
      </c>
      <c r="E126" s="110">
        <v>1</v>
      </c>
      <c r="F126" s="104" t="s">
        <v>149</v>
      </c>
      <c r="G126" s="112">
        <v>61230</v>
      </c>
      <c r="H126" s="110">
        <v>110</v>
      </c>
      <c r="I126" s="413">
        <v>4753.7</v>
      </c>
      <c r="J126" s="413">
        <v>2253.6999999999998</v>
      </c>
      <c r="K126" s="383">
        <v>2253.6999999999998</v>
      </c>
    </row>
    <row r="127" spans="1:11" ht="25.5" x14ac:dyDescent="0.2">
      <c r="A127" s="108" t="s">
        <v>36</v>
      </c>
      <c r="B127" s="104" t="s">
        <v>144</v>
      </c>
      <c r="C127" s="104" t="s">
        <v>154</v>
      </c>
      <c r="D127" s="104" t="s">
        <v>150</v>
      </c>
      <c r="E127" s="110">
        <v>1</v>
      </c>
      <c r="F127" s="104" t="s">
        <v>149</v>
      </c>
      <c r="G127" s="112">
        <v>61230</v>
      </c>
      <c r="H127" s="110">
        <v>200</v>
      </c>
      <c r="I127" s="413">
        <v>1300</v>
      </c>
      <c r="J127" s="413">
        <v>100</v>
      </c>
      <c r="K127" s="383">
        <v>100</v>
      </c>
    </row>
    <row r="128" spans="1:11" ht="25.5" x14ac:dyDescent="0.2">
      <c r="A128" s="108" t="s">
        <v>37</v>
      </c>
      <c r="B128" s="104" t="s">
        <v>144</v>
      </c>
      <c r="C128" s="104" t="s">
        <v>154</v>
      </c>
      <c r="D128" s="104" t="s">
        <v>150</v>
      </c>
      <c r="E128" s="110">
        <v>1</v>
      </c>
      <c r="F128" s="104" t="s">
        <v>149</v>
      </c>
      <c r="G128" s="112">
        <v>61230</v>
      </c>
      <c r="H128" s="110">
        <v>240</v>
      </c>
      <c r="I128" s="413">
        <v>1300</v>
      </c>
      <c r="J128" s="413">
        <v>100</v>
      </c>
      <c r="K128" s="383">
        <v>100</v>
      </c>
    </row>
    <row r="129" spans="1:11" x14ac:dyDescent="0.2">
      <c r="A129" s="135" t="s">
        <v>38</v>
      </c>
      <c r="B129" s="134" t="s">
        <v>144</v>
      </c>
      <c r="C129" s="134" t="s">
        <v>154</v>
      </c>
      <c r="D129" s="134" t="s">
        <v>150</v>
      </c>
      <c r="E129" s="110">
        <v>1</v>
      </c>
      <c r="F129" s="134" t="s">
        <v>149</v>
      </c>
      <c r="G129" s="112">
        <v>61230</v>
      </c>
      <c r="H129" s="110">
        <v>800</v>
      </c>
      <c r="I129" s="413"/>
      <c r="J129" s="413"/>
      <c r="K129" s="383"/>
    </row>
    <row r="130" spans="1:11" x14ac:dyDescent="0.2">
      <c r="A130" s="135" t="s">
        <v>39</v>
      </c>
      <c r="B130" s="134" t="s">
        <v>144</v>
      </c>
      <c r="C130" s="134" t="s">
        <v>154</v>
      </c>
      <c r="D130" s="134" t="s">
        <v>150</v>
      </c>
      <c r="E130" s="110">
        <v>1</v>
      </c>
      <c r="F130" s="134" t="s">
        <v>149</v>
      </c>
      <c r="G130" s="112">
        <v>61230</v>
      </c>
      <c r="H130" s="110">
        <v>850</v>
      </c>
      <c r="I130" s="413"/>
      <c r="J130" s="413"/>
      <c r="K130" s="383"/>
    </row>
    <row r="131" spans="1:11" ht="12.75" customHeight="1" x14ac:dyDescent="0.2">
      <c r="A131" s="106" t="s">
        <v>52</v>
      </c>
      <c r="B131" s="113" t="s">
        <v>155</v>
      </c>
      <c r="C131" s="113"/>
      <c r="D131" s="113"/>
      <c r="E131" s="71"/>
      <c r="F131" s="71"/>
      <c r="G131" s="71"/>
      <c r="H131" s="71"/>
      <c r="I131" s="389">
        <f>I132+I140</f>
        <v>3832.5</v>
      </c>
      <c r="J131" s="389">
        <f>J132+J140</f>
        <v>2201.6</v>
      </c>
      <c r="K131" s="389">
        <f>K132+K140</f>
        <v>2236.6999999999998</v>
      </c>
    </row>
    <row r="132" spans="1:11" x14ac:dyDescent="0.2">
      <c r="A132" s="108" t="s">
        <v>53</v>
      </c>
      <c r="B132" s="104" t="s">
        <v>155</v>
      </c>
      <c r="C132" s="104" t="s">
        <v>146</v>
      </c>
      <c r="D132" s="104"/>
      <c r="E132" s="110"/>
      <c r="F132" s="110"/>
      <c r="G132" s="110"/>
      <c r="H132" s="110"/>
      <c r="I132" s="170">
        <f>I133</f>
        <v>1065.9000000000001</v>
      </c>
      <c r="J132" s="170">
        <f>J133</f>
        <v>1095</v>
      </c>
      <c r="K132" s="170">
        <f>K133</f>
        <v>1130.0999999999999</v>
      </c>
    </row>
    <row r="133" spans="1:11" ht="25.5" x14ac:dyDescent="0.2">
      <c r="A133" s="108" t="s">
        <v>319</v>
      </c>
      <c r="B133" s="104" t="s">
        <v>155</v>
      </c>
      <c r="C133" s="104" t="s">
        <v>146</v>
      </c>
      <c r="D133" s="104" t="s">
        <v>150</v>
      </c>
      <c r="E133" s="110"/>
      <c r="F133" s="110"/>
      <c r="G133" s="112"/>
      <c r="H133" s="110"/>
      <c r="I133" s="170">
        <f>I135</f>
        <v>1065.9000000000001</v>
      </c>
      <c r="J133" s="170">
        <f>J135</f>
        <v>1095</v>
      </c>
      <c r="K133" s="170">
        <f>K135</f>
        <v>1130.0999999999999</v>
      </c>
    </row>
    <row r="134" spans="1:11" ht="25.5" x14ac:dyDescent="0.2">
      <c r="A134" s="108" t="s">
        <v>320</v>
      </c>
      <c r="B134" s="104" t="s">
        <v>155</v>
      </c>
      <c r="C134" s="104" t="s">
        <v>146</v>
      </c>
      <c r="D134" s="104" t="s">
        <v>150</v>
      </c>
      <c r="E134" s="110">
        <v>1</v>
      </c>
      <c r="F134" s="104" t="s">
        <v>149</v>
      </c>
      <c r="G134" s="112"/>
      <c r="H134" s="110"/>
      <c r="I134" s="170">
        <f>I135+I137</f>
        <v>1965.9</v>
      </c>
      <c r="J134" s="170">
        <f>J135+J137</f>
        <v>1995</v>
      </c>
      <c r="K134" s="170">
        <f>K135+K138</f>
        <v>1360.1999999999998</v>
      </c>
    </row>
    <row r="135" spans="1:11" ht="24.75" customHeight="1" x14ac:dyDescent="0.2">
      <c r="A135" s="108" t="s">
        <v>294</v>
      </c>
      <c r="B135" s="104" t="s">
        <v>155</v>
      </c>
      <c r="C135" s="104" t="s">
        <v>146</v>
      </c>
      <c r="D135" s="104" t="s">
        <v>150</v>
      </c>
      <c r="E135" s="110">
        <v>1</v>
      </c>
      <c r="F135" s="110" t="s">
        <v>149</v>
      </c>
      <c r="G135" s="112">
        <v>59300</v>
      </c>
      <c r="H135" s="110"/>
      <c r="I135" s="170">
        <f>I136+I138</f>
        <v>1065.9000000000001</v>
      </c>
      <c r="J135" s="170">
        <f>J136+J138</f>
        <v>1095</v>
      </c>
      <c r="K135" s="170">
        <f>K136+K139</f>
        <v>1130.0999999999999</v>
      </c>
    </row>
    <row r="136" spans="1:11" ht="48" x14ac:dyDescent="0.2">
      <c r="A136" s="4" t="s">
        <v>33</v>
      </c>
      <c r="B136" s="104" t="s">
        <v>155</v>
      </c>
      <c r="C136" s="104" t="s">
        <v>146</v>
      </c>
      <c r="D136" s="104" t="s">
        <v>150</v>
      </c>
      <c r="E136" s="110">
        <v>1</v>
      </c>
      <c r="F136" s="104" t="s">
        <v>149</v>
      </c>
      <c r="G136" s="112">
        <v>59300</v>
      </c>
      <c r="H136" s="110">
        <v>100</v>
      </c>
      <c r="I136" s="170">
        <v>900</v>
      </c>
      <c r="J136" s="170">
        <v>900</v>
      </c>
      <c r="K136" s="170">
        <v>900</v>
      </c>
    </row>
    <row r="137" spans="1:11" ht="25.5" x14ac:dyDescent="0.2">
      <c r="A137" s="108" t="s">
        <v>34</v>
      </c>
      <c r="B137" s="104" t="s">
        <v>155</v>
      </c>
      <c r="C137" s="104" t="s">
        <v>146</v>
      </c>
      <c r="D137" s="104" t="s">
        <v>150</v>
      </c>
      <c r="E137" s="110">
        <v>1</v>
      </c>
      <c r="F137" s="104" t="s">
        <v>149</v>
      </c>
      <c r="G137" s="112">
        <v>59300</v>
      </c>
      <c r="H137" s="110">
        <v>120</v>
      </c>
      <c r="I137" s="170">
        <v>900</v>
      </c>
      <c r="J137" s="170">
        <v>900</v>
      </c>
      <c r="K137" s="170">
        <v>900</v>
      </c>
    </row>
    <row r="138" spans="1:11" ht="25.5" x14ac:dyDescent="0.2">
      <c r="A138" s="299" t="s">
        <v>36</v>
      </c>
      <c r="B138" s="298" t="s">
        <v>155</v>
      </c>
      <c r="C138" s="298" t="s">
        <v>146</v>
      </c>
      <c r="D138" s="298" t="s">
        <v>150</v>
      </c>
      <c r="E138" s="110">
        <v>1</v>
      </c>
      <c r="F138" s="298" t="s">
        <v>149</v>
      </c>
      <c r="G138" s="112">
        <v>59300</v>
      </c>
      <c r="H138" s="300">
        <v>200</v>
      </c>
      <c r="I138" s="170">
        <f>I139</f>
        <v>165.9</v>
      </c>
      <c r="J138" s="170">
        <f>J139</f>
        <v>195</v>
      </c>
      <c r="K138" s="170">
        <f>K139</f>
        <v>230.1</v>
      </c>
    </row>
    <row r="139" spans="1:11" ht="25.5" x14ac:dyDescent="0.2">
      <c r="A139" s="299" t="s">
        <v>37</v>
      </c>
      <c r="B139" s="298" t="s">
        <v>155</v>
      </c>
      <c r="C139" s="298" t="s">
        <v>146</v>
      </c>
      <c r="D139" s="298" t="s">
        <v>150</v>
      </c>
      <c r="E139" s="110">
        <v>1</v>
      </c>
      <c r="F139" s="298" t="s">
        <v>149</v>
      </c>
      <c r="G139" s="112">
        <v>59300</v>
      </c>
      <c r="H139" s="300">
        <v>240</v>
      </c>
      <c r="I139" s="170">
        <v>165.9</v>
      </c>
      <c r="J139" s="170">
        <v>195</v>
      </c>
      <c r="K139" s="170">
        <v>230.1</v>
      </c>
    </row>
    <row r="140" spans="1:11" ht="25.5" x14ac:dyDescent="0.2">
      <c r="A140" s="108" t="s">
        <v>96</v>
      </c>
      <c r="B140" s="104" t="s">
        <v>155</v>
      </c>
      <c r="C140" s="104" t="s">
        <v>17</v>
      </c>
      <c r="D140" s="104"/>
      <c r="E140" s="110"/>
      <c r="F140" s="110"/>
      <c r="G140" s="112"/>
      <c r="H140" s="110"/>
      <c r="I140" s="386">
        <f>I141+I150</f>
        <v>2766.6</v>
      </c>
      <c r="J140" s="386">
        <v>1106.5999999999999</v>
      </c>
      <c r="K140" s="386">
        <v>1106.5999999999999</v>
      </c>
    </row>
    <row r="141" spans="1:11" ht="76.5" x14ac:dyDescent="0.2">
      <c r="A141" s="111" t="s">
        <v>582</v>
      </c>
      <c r="B141" s="104" t="s">
        <v>155</v>
      </c>
      <c r="C141" s="104" t="s">
        <v>17</v>
      </c>
      <c r="D141" s="104" t="s">
        <v>147</v>
      </c>
      <c r="E141" s="110"/>
      <c r="F141" s="110"/>
      <c r="G141" s="112"/>
      <c r="H141" s="110"/>
      <c r="I141" s="413">
        <f>I142</f>
        <v>2646.6</v>
      </c>
      <c r="J141" s="413">
        <v>1106.5999999999999</v>
      </c>
      <c r="K141" s="383">
        <v>1106.5999999999999</v>
      </c>
    </row>
    <row r="142" spans="1:11" ht="25.5" x14ac:dyDescent="0.2">
      <c r="A142" s="332" t="s">
        <v>498</v>
      </c>
      <c r="B142" s="104" t="s">
        <v>155</v>
      </c>
      <c r="C142" s="104" t="s">
        <v>17</v>
      </c>
      <c r="D142" s="104" t="s">
        <v>147</v>
      </c>
      <c r="E142" s="71">
        <v>0</v>
      </c>
      <c r="F142" s="330" t="s">
        <v>154</v>
      </c>
      <c r="G142" s="71"/>
      <c r="H142" s="71"/>
      <c r="I142" s="413">
        <f>I143</f>
        <v>2646.6</v>
      </c>
      <c r="J142" s="413">
        <v>1106.5999999999999</v>
      </c>
      <c r="K142" s="383">
        <v>1106.5999999999999</v>
      </c>
    </row>
    <row r="143" spans="1:11" ht="39.75" customHeight="1" x14ac:dyDescent="0.2">
      <c r="A143" s="108" t="s">
        <v>97</v>
      </c>
      <c r="B143" s="104" t="s">
        <v>155</v>
      </c>
      <c r="C143" s="104" t="s">
        <v>17</v>
      </c>
      <c r="D143" s="104" t="s">
        <v>147</v>
      </c>
      <c r="E143" s="110">
        <v>0</v>
      </c>
      <c r="F143" s="110">
        <v>13</v>
      </c>
      <c r="G143" s="110">
        <v>61040</v>
      </c>
      <c r="H143" s="110"/>
      <c r="I143" s="413">
        <f>I144+I146</f>
        <v>2646.6</v>
      </c>
      <c r="J143" s="413">
        <v>1106.5999999999999</v>
      </c>
      <c r="K143" s="383">
        <v>1106.5999999999999</v>
      </c>
    </row>
    <row r="144" spans="1:11" ht="48" x14ac:dyDescent="0.2">
      <c r="A144" s="4" t="s">
        <v>33</v>
      </c>
      <c r="B144" s="104" t="s">
        <v>155</v>
      </c>
      <c r="C144" s="104" t="s">
        <v>17</v>
      </c>
      <c r="D144" s="104" t="s">
        <v>147</v>
      </c>
      <c r="E144" s="110">
        <v>0</v>
      </c>
      <c r="F144" s="330" t="s">
        <v>154</v>
      </c>
      <c r="G144" s="110">
        <v>61040</v>
      </c>
      <c r="H144" s="110">
        <v>100</v>
      </c>
      <c r="I144" s="428">
        <v>2546.6</v>
      </c>
      <c r="J144" s="413">
        <v>1006.6</v>
      </c>
      <c r="K144" s="383">
        <v>1006.6</v>
      </c>
    </row>
    <row r="145" spans="1:11" x14ac:dyDescent="0.2">
      <c r="A145" s="108" t="s">
        <v>94</v>
      </c>
      <c r="B145" s="104" t="s">
        <v>155</v>
      </c>
      <c r="C145" s="104" t="s">
        <v>17</v>
      </c>
      <c r="D145" s="104" t="s">
        <v>147</v>
      </c>
      <c r="E145" s="110">
        <v>0</v>
      </c>
      <c r="F145" s="330" t="s">
        <v>154</v>
      </c>
      <c r="G145" s="110">
        <v>61040</v>
      </c>
      <c r="H145" s="110">
        <v>110</v>
      </c>
      <c r="I145" s="413">
        <v>2546.6</v>
      </c>
      <c r="J145" s="413">
        <v>1006.6</v>
      </c>
      <c r="K145" s="383">
        <v>1006.6</v>
      </c>
    </row>
    <row r="146" spans="1:11" ht="25.5" x14ac:dyDescent="0.2">
      <c r="A146" s="108" t="s">
        <v>36</v>
      </c>
      <c r="B146" s="104" t="s">
        <v>155</v>
      </c>
      <c r="C146" s="104" t="s">
        <v>17</v>
      </c>
      <c r="D146" s="104" t="s">
        <v>147</v>
      </c>
      <c r="E146" s="110">
        <v>0</v>
      </c>
      <c r="F146" s="330" t="s">
        <v>154</v>
      </c>
      <c r="G146" s="110">
        <v>61040</v>
      </c>
      <c r="H146" s="110">
        <v>200</v>
      </c>
      <c r="I146" s="413">
        <v>100</v>
      </c>
      <c r="J146" s="413">
        <v>100</v>
      </c>
      <c r="K146" s="383">
        <v>100</v>
      </c>
    </row>
    <row r="147" spans="1:11" ht="25.5" x14ac:dyDescent="0.2">
      <c r="A147" s="108" t="s">
        <v>37</v>
      </c>
      <c r="B147" s="104" t="s">
        <v>155</v>
      </c>
      <c r="C147" s="104" t="s">
        <v>17</v>
      </c>
      <c r="D147" s="104" t="s">
        <v>147</v>
      </c>
      <c r="E147" s="110">
        <v>0</v>
      </c>
      <c r="F147" s="330" t="s">
        <v>154</v>
      </c>
      <c r="G147" s="110">
        <v>61040</v>
      </c>
      <c r="H147" s="110">
        <v>240</v>
      </c>
      <c r="I147" s="413">
        <v>100</v>
      </c>
      <c r="J147" s="413">
        <v>100</v>
      </c>
      <c r="K147" s="383">
        <v>100</v>
      </c>
    </row>
    <row r="148" spans="1:11" x14ac:dyDescent="0.2">
      <c r="A148" s="256" t="s">
        <v>38</v>
      </c>
      <c r="B148" s="255" t="s">
        <v>155</v>
      </c>
      <c r="C148" s="255" t="s">
        <v>17</v>
      </c>
      <c r="D148" s="255" t="s">
        <v>147</v>
      </c>
      <c r="E148" s="110">
        <v>0</v>
      </c>
      <c r="F148" s="330" t="s">
        <v>154</v>
      </c>
      <c r="G148" s="110">
        <v>61040</v>
      </c>
      <c r="H148" s="110">
        <v>800</v>
      </c>
      <c r="I148" s="170">
        <v>0</v>
      </c>
      <c r="J148" s="170">
        <v>0</v>
      </c>
      <c r="K148" s="170">
        <v>0</v>
      </c>
    </row>
    <row r="149" spans="1:11" x14ac:dyDescent="0.2">
      <c r="A149" s="256" t="s">
        <v>39</v>
      </c>
      <c r="B149" s="255" t="s">
        <v>155</v>
      </c>
      <c r="C149" s="255" t="s">
        <v>17</v>
      </c>
      <c r="D149" s="255" t="s">
        <v>147</v>
      </c>
      <c r="E149" s="110">
        <v>0</v>
      </c>
      <c r="F149" s="330" t="s">
        <v>154</v>
      </c>
      <c r="G149" s="110">
        <v>61040</v>
      </c>
      <c r="H149" s="110">
        <v>850</v>
      </c>
      <c r="I149" s="170">
        <v>0</v>
      </c>
      <c r="J149" s="170">
        <v>0</v>
      </c>
      <c r="K149" s="170">
        <v>0</v>
      </c>
    </row>
    <row r="150" spans="1:11" ht="25.5" x14ac:dyDescent="0.2">
      <c r="A150" s="241" t="s">
        <v>319</v>
      </c>
      <c r="B150" s="402" t="s">
        <v>155</v>
      </c>
      <c r="C150" s="402" t="s">
        <v>17</v>
      </c>
      <c r="D150" s="402" t="s">
        <v>150</v>
      </c>
      <c r="E150" s="403"/>
      <c r="F150" s="402"/>
      <c r="G150" s="405"/>
      <c r="H150" s="403"/>
      <c r="I150" s="170">
        <v>120</v>
      </c>
      <c r="J150" s="170"/>
      <c r="K150" s="170"/>
    </row>
    <row r="151" spans="1:11" ht="25.5" x14ac:dyDescent="0.2">
      <c r="A151" s="240" t="s">
        <v>320</v>
      </c>
      <c r="B151" s="402" t="s">
        <v>155</v>
      </c>
      <c r="C151" s="402" t="s">
        <v>17</v>
      </c>
      <c r="D151" s="402" t="s">
        <v>150</v>
      </c>
      <c r="E151" s="403">
        <v>1</v>
      </c>
      <c r="F151" s="402" t="s">
        <v>149</v>
      </c>
      <c r="G151" s="405"/>
      <c r="H151" s="403"/>
      <c r="I151" s="170">
        <v>120</v>
      </c>
      <c r="J151" s="170"/>
      <c r="K151" s="170"/>
    </row>
    <row r="152" spans="1:11" ht="30" x14ac:dyDescent="0.2">
      <c r="A152" s="408" t="s">
        <v>528</v>
      </c>
      <c r="B152" s="402" t="s">
        <v>155</v>
      </c>
      <c r="C152" s="402" t="s">
        <v>17</v>
      </c>
      <c r="D152" s="402" t="s">
        <v>150</v>
      </c>
      <c r="E152" s="403">
        <v>1</v>
      </c>
      <c r="F152" s="402" t="s">
        <v>149</v>
      </c>
      <c r="G152" s="405">
        <v>42130</v>
      </c>
      <c r="H152" s="403"/>
      <c r="I152" s="170">
        <v>120</v>
      </c>
      <c r="J152" s="170"/>
      <c r="K152" s="170"/>
    </row>
    <row r="153" spans="1:11" ht="25.5" x14ac:dyDescent="0.2">
      <c r="A153" s="407" t="s">
        <v>36</v>
      </c>
      <c r="B153" s="402" t="s">
        <v>155</v>
      </c>
      <c r="C153" s="402" t="s">
        <v>17</v>
      </c>
      <c r="D153" s="402" t="s">
        <v>150</v>
      </c>
      <c r="E153" s="403">
        <v>1</v>
      </c>
      <c r="F153" s="402" t="s">
        <v>149</v>
      </c>
      <c r="G153" s="405">
        <v>42130</v>
      </c>
      <c r="H153" s="403">
        <v>200</v>
      </c>
      <c r="I153" s="170">
        <v>120</v>
      </c>
      <c r="J153" s="170"/>
      <c r="K153" s="170"/>
    </row>
    <row r="154" spans="1:11" ht="25.5" x14ac:dyDescent="0.2">
      <c r="A154" s="407" t="s">
        <v>37</v>
      </c>
      <c r="B154" s="402" t="s">
        <v>155</v>
      </c>
      <c r="C154" s="402" t="s">
        <v>17</v>
      </c>
      <c r="D154" s="402" t="s">
        <v>150</v>
      </c>
      <c r="E154" s="403">
        <v>1</v>
      </c>
      <c r="F154" s="402" t="s">
        <v>149</v>
      </c>
      <c r="G154" s="405">
        <v>42130</v>
      </c>
      <c r="H154" s="403">
        <v>240</v>
      </c>
      <c r="I154" s="170">
        <v>120</v>
      </c>
      <c r="J154" s="170"/>
      <c r="K154" s="170"/>
    </row>
    <row r="155" spans="1:11" x14ac:dyDescent="0.2">
      <c r="A155" s="106" t="s">
        <v>54</v>
      </c>
      <c r="B155" s="113" t="s">
        <v>146</v>
      </c>
      <c r="C155" s="113"/>
      <c r="D155" s="113"/>
      <c r="E155" s="71"/>
      <c r="F155" s="71"/>
      <c r="G155" s="116"/>
      <c r="H155" s="71"/>
      <c r="I155" s="390">
        <f>I156+I175</f>
        <v>11222.7</v>
      </c>
      <c r="J155" s="390">
        <f t="shared" ref="J155:K155" si="11">J156+J175</f>
        <v>14932.599999999999</v>
      </c>
      <c r="K155" s="390">
        <f t="shared" si="11"/>
        <v>15267.3</v>
      </c>
    </row>
    <row r="156" spans="1:11" x14ac:dyDescent="0.2">
      <c r="A156" s="108" t="s">
        <v>55</v>
      </c>
      <c r="B156" s="104" t="s">
        <v>146</v>
      </c>
      <c r="C156" s="104" t="s">
        <v>151</v>
      </c>
      <c r="D156" s="104"/>
      <c r="E156" s="110"/>
      <c r="F156" s="110"/>
      <c r="G156" s="112"/>
      <c r="H156" s="110"/>
      <c r="I156" s="413">
        <f>I157</f>
        <v>577.20000000000005</v>
      </c>
      <c r="J156" s="421">
        <f t="shared" ref="J156:K156" si="12">J157</f>
        <v>711.80000000000007</v>
      </c>
      <c r="K156" s="421">
        <f t="shared" si="12"/>
        <v>846</v>
      </c>
    </row>
    <row r="157" spans="1:11" ht="68.25" customHeight="1" x14ac:dyDescent="0.2">
      <c r="A157" s="192" t="s">
        <v>402</v>
      </c>
      <c r="B157" s="104" t="s">
        <v>146</v>
      </c>
      <c r="C157" s="104" t="s">
        <v>151</v>
      </c>
      <c r="D157" s="104" t="s">
        <v>156</v>
      </c>
      <c r="E157" s="110"/>
      <c r="F157" s="110"/>
      <c r="G157" s="112"/>
      <c r="H157" s="110"/>
      <c r="I157" s="413">
        <f t="shared" ref="I157:K157" si="13">I158</f>
        <v>577.20000000000005</v>
      </c>
      <c r="J157" s="413">
        <f t="shared" si="13"/>
        <v>711.80000000000007</v>
      </c>
      <c r="K157" s="383">
        <f t="shared" si="13"/>
        <v>846</v>
      </c>
    </row>
    <row r="158" spans="1:11" x14ac:dyDescent="0.2">
      <c r="A158" s="332" t="s">
        <v>501</v>
      </c>
      <c r="B158" s="104" t="s">
        <v>146</v>
      </c>
      <c r="C158" s="104" t="s">
        <v>151</v>
      </c>
      <c r="D158" s="104" t="s">
        <v>156</v>
      </c>
      <c r="E158" s="110">
        <v>3</v>
      </c>
      <c r="F158" s="110"/>
      <c r="G158" s="112"/>
      <c r="H158" s="110"/>
      <c r="I158" s="413">
        <f t="shared" ref="I158:K158" si="14">I159</f>
        <v>577.20000000000005</v>
      </c>
      <c r="J158" s="421">
        <f t="shared" si="14"/>
        <v>711.80000000000007</v>
      </c>
      <c r="K158" s="421">
        <f t="shared" si="14"/>
        <v>846</v>
      </c>
    </row>
    <row r="159" spans="1:11" ht="25.5" x14ac:dyDescent="0.2">
      <c r="A159" s="108" t="s">
        <v>134</v>
      </c>
      <c r="B159" s="104" t="s">
        <v>146</v>
      </c>
      <c r="C159" s="104" t="s">
        <v>151</v>
      </c>
      <c r="D159" s="104" t="s">
        <v>156</v>
      </c>
      <c r="E159" s="110">
        <v>3</v>
      </c>
      <c r="F159" s="104" t="s">
        <v>144</v>
      </c>
      <c r="G159" s="112"/>
      <c r="H159" s="110"/>
      <c r="I159" s="413">
        <f>I160+I163+I166</f>
        <v>577.20000000000005</v>
      </c>
      <c r="J159" s="421">
        <f t="shared" ref="J159:K159" si="15">J160+J163+J166</f>
        <v>711.80000000000007</v>
      </c>
      <c r="K159" s="421">
        <f t="shared" si="15"/>
        <v>846</v>
      </c>
    </row>
    <row r="160" spans="1:11" ht="178.5" customHeight="1" x14ac:dyDescent="0.2">
      <c r="A160" s="276" t="s">
        <v>56</v>
      </c>
      <c r="B160" s="104" t="s">
        <v>146</v>
      </c>
      <c r="C160" s="104" t="s">
        <v>151</v>
      </c>
      <c r="D160" s="104" t="s">
        <v>156</v>
      </c>
      <c r="E160" s="110">
        <v>3</v>
      </c>
      <c r="F160" s="110" t="s">
        <v>144</v>
      </c>
      <c r="G160" s="112">
        <v>77160</v>
      </c>
      <c r="H160" s="110"/>
      <c r="I160" s="170">
        <v>12.7</v>
      </c>
      <c r="J160" s="170">
        <v>50</v>
      </c>
      <c r="K160" s="170">
        <v>87.1</v>
      </c>
    </row>
    <row r="161" spans="1:11" x14ac:dyDescent="0.2">
      <c r="A161" s="108" t="s">
        <v>57</v>
      </c>
      <c r="B161" s="104" t="s">
        <v>146</v>
      </c>
      <c r="C161" s="104" t="s">
        <v>151</v>
      </c>
      <c r="D161" s="104" t="s">
        <v>156</v>
      </c>
      <c r="E161" s="110">
        <v>3</v>
      </c>
      <c r="F161" s="104" t="s">
        <v>144</v>
      </c>
      <c r="G161" s="110">
        <v>77160</v>
      </c>
      <c r="H161" s="110">
        <v>300</v>
      </c>
      <c r="I161" s="170">
        <v>12.7</v>
      </c>
      <c r="J161" s="170">
        <v>50</v>
      </c>
      <c r="K161" s="170">
        <v>87.1</v>
      </c>
    </row>
    <row r="162" spans="1:11" x14ac:dyDescent="0.2">
      <c r="A162" s="108" t="s">
        <v>58</v>
      </c>
      <c r="B162" s="104" t="s">
        <v>146</v>
      </c>
      <c r="C162" s="104" t="s">
        <v>151</v>
      </c>
      <c r="D162" s="104" t="s">
        <v>156</v>
      </c>
      <c r="E162" s="110">
        <v>3</v>
      </c>
      <c r="F162" s="104" t="s">
        <v>144</v>
      </c>
      <c r="G162" s="110">
        <v>77160</v>
      </c>
      <c r="H162" s="110">
        <v>360</v>
      </c>
      <c r="I162" s="170">
        <v>12.7</v>
      </c>
      <c r="J162" s="170">
        <v>50</v>
      </c>
      <c r="K162" s="170">
        <v>87.1</v>
      </c>
    </row>
    <row r="163" spans="1:11" ht="129" customHeight="1" x14ac:dyDescent="0.2">
      <c r="A163" s="184" t="s">
        <v>379</v>
      </c>
      <c r="B163" s="104" t="s">
        <v>146</v>
      </c>
      <c r="C163" s="104" t="s">
        <v>151</v>
      </c>
      <c r="D163" s="104" t="s">
        <v>156</v>
      </c>
      <c r="E163" s="110">
        <v>3</v>
      </c>
      <c r="F163" s="110" t="s">
        <v>144</v>
      </c>
      <c r="G163" s="112">
        <v>77200</v>
      </c>
      <c r="H163" s="110"/>
      <c r="I163" s="423">
        <v>40.799999999999997</v>
      </c>
      <c r="J163" s="423">
        <v>138.1</v>
      </c>
      <c r="K163" s="423">
        <v>235.2</v>
      </c>
    </row>
    <row r="164" spans="1:11" x14ac:dyDescent="0.2">
      <c r="A164" s="108" t="s">
        <v>57</v>
      </c>
      <c r="B164" s="104" t="s">
        <v>146</v>
      </c>
      <c r="C164" s="104" t="s">
        <v>151</v>
      </c>
      <c r="D164" s="104" t="s">
        <v>156</v>
      </c>
      <c r="E164" s="110">
        <v>3</v>
      </c>
      <c r="F164" s="104" t="s">
        <v>144</v>
      </c>
      <c r="G164" s="112">
        <v>77200</v>
      </c>
      <c r="H164" s="110">
        <v>300</v>
      </c>
      <c r="I164" s="423">
        <v>40.799999999999997</v>
      </c>
      <c r="J164" s="423">
        <v>138.1</v>
      </c>
      <c r="K164" s="423">
        <v>235.2</v>
      </c>
    </row>
    <row r="165" spans="1:11" x14ac:dyDescent="0.2">
      <c r="A165" s="145" t="s">
        <v>58</v>
      </c>
      <c r="B165" s="104" t="s">
        <v>146</v>
      </c>
      <c r="C165" s="104" t="s">
        <v>151</v>
      </c>
      <c r="D165" s="104" t="s">
        <v>156</v>
      </c>
      <c r="E165" s="110">
        <v>3</v>
      </c>
      <c r="F165" s="104" t="s">
        <v>144</v>
      </c>
      <c r="G165" s="112">
        <v>77200</v>
      </c>
      <c r="H165" s="110">
        <v>360</v>
      </c>
      <c r="I165" s="423">
        <v>40.799999999999997</v>
      </c>
      <c r="J165" s="423">
        <v>138.1</v>
      </c>
      <c r="K165" s="423">
        <v>235.2</v>
      </c>
    </row>
    <row r="166" spans="1:11" ht="60" x14ac:dyDescent="0.2">
      <c r="A166" s="184" t="s">
        <v>59</v>
      </c>
      <c r="B166" s="104" t="s">
        <v>146</v>
      </c>
      <c r="C166" s="104" t="s">
        <v>151</v>
      </c>
      <c r="D166" s="420" t="s">
        <v>156</v>
      </c>
      <c r="E166" s="110">
        <v>3</v>
      </c>
      <c r="F166" s="420" t="s">
        <v>144</v>
      </c>
      <c r="G166" s="112">
        <v>77220</v>
      </c>
      <c r="H166" s="110"/>
      <c r="I166" s="170">
        <v>523.70000000000005</v>
      </c>
      <c r="J166" s="170">
        <v>523.70000000000005</v>
      </c>
      <c r="K166" s="170">
        <v>523.70000000000005</v>
      </c>
    </row>
    <row r="167" spans="1:11" ht="25.5" x14ac:dyDescent="0.2">
      <c r="A167" s="108" t="s">
        <v>36</v>
      </c>
      <c r="B167" s="104" t="s">
        <v>146</v>
      </c>
      <c r="C167" s="104" t="s">
        <v>151</v>
      </c>
      <c r="D167" s="420" t="s">
        <v>156</v>
      </c>
      <c r="E167" s="110">
        <v>3</v>
      </c>
      <c r="F167" s="420" t="s">
        <v>144</v>
      </c>
      <c r="G167" s="112">
        <v>77220</v>
      </c>
      <c r="H167" s="110">
        <v>200</v>
      </c>
      <c r="I167" s="170">
        <v>523.70000000000005</v>
      </c>
      <c r="J167" s="170">
        <v>523.70000000000005</v>
      </c>
      <c r="K167" s="170">
        <v>523.70000000000005</v>
      </c>
    </row>
    <row r="168" spans="1:11" ht="25.5" x14ac:dyDescent="0.2">
      <c r="A168" s="108" t="s">
        <v>37</v>
      </c>
      <c r="B168" s="104" t="s">
        <v>146</v>
      </c>
      <c r="C168" s="104" t="s">
        <v>151</v>
      </c>
      <c r="D168" s="420" t="s">
        <v>156</v>
      </c>
      <c r="E168" s="110">
        <v>3</v>
      </c>
      <c r="F168" s="420" t="s">
        <v>144</v>
      </c>
      <c r="G168" s="112">
        <v>77220</v>
      </c>
      <c r="H168" s="110">
        <v>240</v>
      </c>
      <c r="I168" s="170">
        <v>523.70000000000005</v>
      </c>
      <c r="J168" s="170">
        <v>523.70000000000005</v>
      </c>
      <c r="K168" s="170">
        <v>523.70000000000005</v>
      </c>
    </row>
    <row r="169" spans="1:11" ht="15.75" x14ac:dyDescent="0.2">
      <c r="A169" s="127" t="s">
        <v>455</v>
      </c>
      <c r="B169" s="298" t="s">
        <v>146</v>
      </c>
      <c r="C169" s="298" t="s">
        <v>147</v>
      </c>
      <c r="D169" s="298"/>
      <c r="E169" s="110"/>
      <c r="F169" s="298"/>
      <c r="G169" s="112"/>
      <c r="H169" s="300"/>
      <c r="I169" s="170"/>
      <c r="J169" s="170"/>
      <c r="K169" s="170"/>
    </row>
    <row r="170" spans="1:11" ht="25.5" x14ac:dyDescent="0.2">
      <c r="A170" s="299" t="s">
        <v>319</v>
      </c>
      <c r="B170" s="298" t="s">
        <v>146</v>
      </c>
      <c r="C170" s="298" t="s">
        <v>147</v>
      </c>
      <c r="D170" s="298" t="s">
        <v>150</v>
      </c>
      <c r="E170" s="110"/>
      <c r="F170" s="110"/>
      <c r="G170" s="112"/>
      <c r="H170" s="300"/>
      <c r="I170" s="170"/>
      <c r="J170" s="170"/>
      <c r="K170" s="170"/>
    </row>
    <row r="171" spans="1:11" ht="25.5" x14ac:dyDescent="0.2">
      <c r="A171" s="299" t="s">
        <v>320</v>
      </c>
      <c r="B171" s="298" t="s">
        <v>146</v>
      </c>
      <c r="C171" s="298" t="s">
        <v>147</v>
      </c>
      <c r="D171" s="298" t="s">
        <v>150</v>
      </c>
      <c r="E171" s="110">
        <v>1</v>
      </c>
      <c r="F171" s="298" t="s">
        <v>149</v>
      </c>
      <c r="G171" s="112"/>
      <c r="H171" s="300"/>
      <c r="I171" s="170"/>
      <c r="J171" s="170"/>
      <c r="K171" s="170"/>
    </row>
    <row r="172" spans="1:11" ht="47.25" x14ac:dyDescent="0.2">
      <c r="A172" s="127" t="s">
        <v>456</v>
      </c>
      <c r="B172" s="298" t="s">
        <v>146</v>
      </c>
      <c r="C172" s="298" t="s">
        <v>147</v>
      </c>
      <c r="D172" s="298" t="s">
        <v>150</v>
      </c>
      <c r="E172" s="110">
        <v>1</v>
      </c>
      <c r="F172" s="298" t="s">
        <v>149</v>
      </c>
      <c r="G172" s="296" t="s">
        <v>457</v>
      </c>
      <c r="H172" s="300"/>
      <c r="I172" s="170"/>
      <c r="J172" s="170"/>
      <c r="K172" s="170"/>
    </row>
    <row r="173" spans="1:11" ht="25.5" x14ac:dyDescent="0.2">
      <c r="A173" s="299" t="s">
        <v>36</v>
      </c>
      <c r="B173" s="298" t="s">
        <v>146</v>
      </c>
      <c r="C173" s="298" t="s">
        <v>147</v>
      </c>
      <c r="D173" s="298" t="s">
        <v>150</v>
      </c>
      <c r="E173" s="110">
        <v>1</v>
      </c>
      <c r="F173" s="298" t="s">
        <v>149</v>
      </c>
      <c r="G173" s="296" t="s">
        <v>457</v>
      </c>
      <c r="H173" s="300">
        <v>200</v>
      </c>
      <c r="I173" s="170"/>
      <c r="J173" s="170"/>
      <c r="K173" s="170"/>
    </row>
    <row r="174" spans="1:11" ht="25.5" x14ac:dyDescent="0.2">
      <c r="A174" s="299" t="s">
        <v>37</v>
      </c>
      <c r="B174" s="298" t="s">
        <v>146</v>
      </c>
      <c r="C174" s="298" t="s">
        <v>147</v>
      </c>
      <c r="D174" s="298" t="s">
        <v>150</v>
      </c>
      <c r="E174" s="110">
        <v>1</v>
      </c>
      <c r="F174" s="298" t="s">
        <v>149</v>
      </c>
      <c r="G174" s="296" t="s">
        <v>457</v>
      </c>
      <c r="H174" s="300">
        <v>240</v>
      </c>
      <c r="I174" s="170"/>
      <c r="J174" s="170"/>
      <c r="K174" s="170"/>
    </row>
    <row r="175" spans="1:11" x14ac:dyDescent="0.2">
      <c r="A175" s="108" t="s">
        <v>330</v>
      </c>
      <c r="B175" s="104" t="s">
        <v>146</v>
      </c>
      <c r="C175" s="104" t="s">
        <v>156</v>
      </c>
      <c r="D175" s="104"/>
      <c r="E175" s="110"/>
      <c r="F175" s="110"/>
      <c r="G175" s="112"/>
      <c r="H175" s="110"/>
      <c r="I175" s="386">
        <f t="shared" ref="I175:K175" si="16">I176</f>
        <v>10645.5</v>
      </c>
      <c r="J175" s="386">
        <f t="shared" si="16"/>
        <v>14220.8</v>
      </c>
      <c r="K175" s="386">
        <f t="shared" si="16"/>
        <v>14421.3</v>
      </c>
    </row>
    <row r="176" spans="1:11" ht="38.25" x14ac:dyDescent="0.2">
      <c r="A176" s="194" t="s">
        <v>403</v>
      </c>
      <c r="B176" s="104" t="s">
        <v>146</v>
      </c>
      <c r="C176" s="104" t="s">
        <v>156</v>
      </c>
      <c r="D176" s="104" t="s">
        <v>154</v>
      </c>
      <c r="E176" s="110"/>
      <c r="F176" s="110"/>
      <c r="G176" s="112"/>
      <c r="H176" s="110"/>
      <c r="I176" s="413">
        <f>I181</f>
        <v>10645.5</v>
      </c>
      <c r="J176" s="413">
        <f>J181</f>
        <v>14220.8</v>
      </c>
      <c r="K176" s="383">
        <f>K181</f>
        <v>14421.3</v>
      </c>
    </row>
    <row r="177" spans="1:11" ht="25.5" x14ac:dyDescent="0.2">
      <c r="A177" s="153" t="s">
        <v>470</v>
      </c>
      <c r="B177" s="317" t="s">
        <v>146</v>
      </c>
      <c r="C177" s="317" t="s">
        <v>156</v>
      </c>
      <c r="D177" s="317" t="s">
        <v>154</v>
      </c>
      <c r="E177" s="208">
        <v>0</v>
      </c>
      <c r="F177" s="261" t="s">
        <v>144</v>
      </c>
      <c r="G177" s="219"/>
      <c r="H177" s="208"/>
      <c r="I177" s="413"/>
      <c r="J177" s="413"/>
      <c r="K177" s="383"/>
    </row>
    <row r="178" spans="1:11" ht="36" x14ac:dyDescent="0.2">
      <c r="A178" s="315" t="s">
        <v>474</v>
      </c>
      <c r="B178" s="317" t="s">
        <v>146</v>
      </c>
      <c r="C178" s="317" t="s">
        <v>156</v>
      </c>
      <c r="D178" s="317" t="s">
        <v>154</v>
      </c>
      <c r="E178" s="208">
        <v>0</v>
      </c>
      <c r="F178" s="261" t="s">
        <v>144</v>
      </c>
      <c r="G178" s="219" t="s">
        <v>475</v>
      </c>
      <c r="H178" s="208"/>
      <c r="I178" s="413"/>
      <c r="J178" s="413"/>
      <c r="K178" s="383"/>
    </row>
    <row r="179" spans="1:11" ht="25.5" x14ac:dyDescent="0.2">
      <c r="A179" s="314" t="s">
        <v>62</v>
      </c>
      <c r="B179" s="317" t="s">
        <v>146</v>
      </c>
      <c r="C179" s="317" t="s">
        <v>156</v>
      </c>
      <c r="D179" s="317" t="s">
        <v>154</v>
      </c>
      <c r="E179" s="208">
        <v>0</v>
      </c>
      <c r="F179" s="261" t="s">
        <v>144</v>
      </c>
      <c r="G179" s="219" t="s">
        <v>475</v>
      </c>
      <c r="H179" s="208">
        <v>400</v>
      </c>
      <c r="I179" s="413"/>
      <c r="J179" s="413"/>
      <c r="K179" s="383"/>
    </row>
    <row r="180" spans="1:11" x14ac:dyDescent="0.2">
      <c r="A180" s="314" t="s">
        <v>63</v>
      </c>
      <c r="B180" s="317" t="s">
        <v>146</v>
      </c>
      <c r="C180" s="317" t="s">
        <v>156</v>
      </c>
      <c r="D180" s="317" t="s">
        <v>154</v>
      </c>
      <c r="E180" s="208">
        <v>0</v>
      </c>
      <c r="F180" s="261" t="s">
        <v>144</v>
      </c>
      <c r="G180" s="219" t="s">
        <v>475</v>
      </c>
      <c r="H180" s="208">
        <v>410</v>
      </c>
      <c r="I180" s="413"/>
      <c r="J180" s="413"/>
      <c r="K180" s="383"/>
    </row>
    <row r="181" spans="1:11" ht="25.5" x14ac:dyDescent="0.2">
      <c r="A181" s="344" t="s">
        <v>504</v>
      </c>
      <c r="B181" s="250" t="s">
        <v>146</v>
      </c>
      <c r="C181" s="250" t="s">
        <v>156</v>
      </c>
      <c r="D181" s="250" t="s">
        <v>154</v>
      </c>
      <c r="E181" s="208">
        <v>0</v>
      </c>
      <c r="F181" s="250" t="s">
        <v>145</v>
      </c>
      <c r="G181" s="219"/>
      <c r="H181" s="208"/>
      <c r="I181" s="413">
        <f>I184+I186</f>
        <v>10645.5</v>
      </c>
      <c r="J181" s="413">
        <f>J182+J186</f>
        <v>14220.8</v>
      </c>
      <c r="K181" s="383">
        <f>K182+K186</f>
        <v>14421.3</v>
      </c>
    </row>
    <row r="182" spans="1:11" x14ac:dyDescent="0.2">
      <c r="A182" s="518" t="s">
        <v>61</v>
      </c>
      <c r="B182" s="512" t="s">
        <v>146</v>
      </c>
      <c r="C182" s="512" t="s">
        <v>156</v>
      </c>
      <c r="D182" s="517" t="s">
        <v>154</v>
      </c>
      <c r="E182" s="511">
        <v>0</v>
      </c>
      <c r="F182" s="511" t="s">
        <v>145</v>
      </c>
      <c r="G182" s="511" t="s">
        <v>437</v>
      </c>
      <c r="H182" s="511"/>
      <c r="I182" s="514">
        <v>5322.7</v>
      </c>
      <c r="J182" s="510">
        <v>7110.4</v>
      </c>
      <c r="K182" s="510">
        <v>7210.6</v>
      </c>
    </row>
    <row r="183" spans="1:11" x14ac:dyDescent="0.2">
      <c r="A183" s="518"/>
      <c r="B183" s="512"/>
      <c r="C183" s="512"/>
      <c r="D183" s="517"/>
      <c r="E183" s="511"/>
      <c r="F183" s="511"/>
      <c r="G183" s="511"/>
      <c r="H183" s="511"/>
      <c r="I183" s="515"/>
      <c r="J183" s="478"/>
      <c r="K183" s="478"/>
    </row>
    <row r="184" spans="1:11" ht="25.5" x14ac:dyDescent="0.2">
      <c r="A184" s="108" t="s">
        <v>36</v>
      </c>
      <c r="B184" s="104" t="s">
        <v>146</v>
      </c>
      <c r="C184" s="104" t="s">
        <v>156</v>
      </c>
      <c r="D184" s="104" t="s">
        <v>154</v>
      </c>
      <c r="E184" s="110">
        <v>0</v>
      </c>
      <c r="F184" s="104" t="s">
        <v>145</v>
      </c>
      <c r="G184" s="220" t="s">
        <v>437</v>
      </c>
      <c r="H184" s="110">
        <v>200</v>
      </c>
      <c r="I184" s="170">
        <v>5322.7</v>
      </c>
      <c r="J184" s="170">
        <v>7110.4</v>
      </c>
      <c r="K184" s="170">
        <v>7210.6</v>
      </c>
    </row>
    <row r="185" spans="1:11" ht="25.5" x14ac:dyDescent="0.2">
      <c r="A185" s="108" t="s">
        <v>37</v>
      </c>
      <c r="B185" s="104" t="s">
        <v>146</v>
      </c>
      <c r="C185" s="104" t="s">
        <v>156</v>
      </c>
      <c r="D185" s="104" t="s">
        <v>154</v>
      </c>
      <c r="E185" s="110">
        <v>0</v>
      </c>
      <c r="F185" s="104" t="s">
        <v>145</v>
      </c>
      <c r="G185" s="220" t="s">
        <v>437</v>
      </c>
      <c r="H185" s="110">
        <v>240</v>
      </c>
      <c r="I185" s="170">
        <v>5322.7</v>
      </c>
      <c r="J185" s="170">
        <v>7110.4</v>
      </c>
      <c r="K185" s="170">
        <v>7210.6</v>
      </c>
    </row>
    <row r="186" spans="1:11" ht="140.25" customHeight="1" x14ac:dyDescent="0.2">
      <c r="A186" s="271" t="s">
        <v>439</v>
      </c>
      <c r="B186" s="104" t="s">
        <v>146</v>
      </c>
      <c r="C186" s="104" t="s">
        <v>156</v>
      </c>
      <c r="D186" s="104" t="s">
        <v>154</v>
      </c>
      <c r="E186" s="110">
        <v>0</v>
      </c>
      <c r="F186" s="104" t="s">
        <v>145</v>
      </c>
      <c r="G186" s="220" t="s">
        <v>438</v>
      </c>
      <c r="H186" s="110"/>
      <c r="I186" s="170">
        <v>5322.8</v>
      </c>
      <c r="J186" s="170">
        <v>7110.4</v>
      </c>
      <c r="K186" s="170">
        <v>7210.7</v>
      </c>
    </row>
    <row r="187" spans="1:11" ht="15" x14ac:dyDescent="0.2">
      <c r="A187" s="108" t="s">
        <v>99</v>
      </c>
      <c r="B187" s="104" t="s">
        <v>146</v>
      </c>
      <c r="C187" s="104" t="s">
        <v>156</v>
      </c>
      <c r="D187" s="104" t="s">
        <v>154</v>
      </c>
      <c r="E187" s="110">
        <v>0</v>
      </c>
      <c r="F187" s="104" t="s">
        <v>145</v>
      </c>
      <c r="G187" s="220" t="s">
        <v>438</v>
      </c>
      <c r="H187" s="110">
        <v>500</v>
      </c>
      <c r="I187" s="170">
        <v>5322.8</v>
      </c>
      <c r="J187" s="170">
        <v>7110.4</v>
      </c>
      <c r="K187" s="170">
        <v>7210.7</v>
      </c>
    </row>
    <row r="188" spans="1:11" ht="15" x14ac:dyDescent="0.2">
      <c r="A188" s="143" t="s">
        <v>100</v>
      </c>
      <c r="B188" s="158" t="s">
        <v>146</v>
      </c>
      <c r="C188" s="158" t="s">
        <v>156</v>
      </c>
      <c r="D188" s="158" t="s">
        <v>154</v>
      </c>
      <c r="E188" s="207">
        <v>0</v>
      </c>
      <c r="F188" s="207" t="s">
        <v>145</v>
      </c>
      <c r="G188" s="220" t="s">
        <v>438</v>
      </c>
      <c r="H188" s="207">
        <v>540</v>
      </c>
      <c r="I188" s="170">
        <v>5322.8</v>
      </c>
      <c r="J188" s="170">
        <v>7110.4</v>
      </c>
      <c r="K188" s="170">
        <v>7210.7</v>
      </c>
    </row>
    <row r="189" spans="1:11" ht="75.75" customHeight="1" x14ac:dyDescent="0.2">
      <c r="A189" s="375" t="s">
        <v>519</v>
      </c>
      <c r="B189" s="158" t="s">
        <v>146</v>
      </c>
      <c r="C189" s="158" t="s">
        <v>156</v>
      </c>
      <c r="D189" s="158" t="s">
        <v>154</v>
      </c>
      <c r="E189" s="207">
        <v>0</v>
      </c>
      <c r="F189" s="158" t="s">
        <v>155</v>
      </c>
      <c r="G189" s="359"/>
      <c r="H189" s="357"/>
      <c r="I189" s="342"/>
      <c r="J189" s="342"/>
      <c r="K189" s="342"/>
    </row>
    <row r="190" spans="1:11" ht="30" x14ac:dyDescent="0.2">
      <c r="A190" s="270" t="s">
        <v>520</v>
      </c>
      <c r="B190" s="158" t="s">
        <v>146</v>
      </c>
      <c r="C190" s="158" t="s">
        <v>156</v>
      </c>
      <c r="D190" s="158" t="s">
        <v>154</v>
      </c>
      <c r="E190" s="207">
        <v>0</v>
      </c>
      <c r="F190" s="158" t="s">
        <v>155</v>
      </c>
      <c r="G190" s="220" t="s">
        <v>521</v>
      </c>
      <c r="H190" s="357"/>
      <c r="I190" s="342"/>
      <c r="J190" s="342"/>
      <c r="K190" s="342"/>
    </row>
    <row r="191" spans="1:11" ht="25.5" x14ac:dyDescent="0.2">
      <c r="A191" s="374" t="s">
        <v>36</v>
      </c>
      <c r="B191" s="158" t="s">
        <v>146</v>
      </c>
      <c r="C191" s="158" t="s">
        <v>156</v>
      </c>
      <c r="D191" s="158" t="s">
        <v>154</v>
      </c>
      <c r="E191" s="207">
        <v>0</v>
      </c>
      <c r="F191" s="158" t="s">
        <v>155</v>
      </c>
      <c r="G191" s="220" t="s">
        <v>521</v>
      </c>
      <c r="H191" s="357">
        <v>200</v>
      </c>
      <c r="I191" s="342"/>
      <c r="J191" s="342"/>
      <c r="K191" s="342"/>
    </row>
    <row r="192" spans="1:11" ht="25.5" x14ac:dyDescent="0.2">
      <c r="A192" s="374" t="s">
        <v>37</v>
      </c>
      <c r="B192" s="158" t="s">
        <v>146</v>
      </c>
      <c r="C192" s="158" t="s">
        <v>156</v>
      </c>
      <c r="D192" s="158" t="s">
        <v>154</v>
      </c>
      <c r="E192" s="207">
        <v>0</v>
      </c>
      <c r="F192" s="158" t="s">
        <v>155</v>
      </c>
      <c r="G192" s="220" t="s">
        <v>521</v>
      </c>
      <c r="H192" s="357">
        <v>240</v>
      </c>
      <c r="I192" s="342"/>
      <c r="J192" s="342"/>
      <c r="K192" s="342"/>
    </row>
    <row r="193" spans="1:11" ht="38.25" x14ac:dyDescent="0.2">
      <c r="A193" s="360" t="s">
        <v>516</v>
      </c>
      <c r="B193" s="158" t="s">
        <v>146</v>
      </c>
      <c r="C193" s="158" t="s">
        <v>156</v>
      </c>
      <c r="D193" s="158" t="s">
        <v>154</v>
      </c>
      <c r="E193" s="207">
        <v>0</v>
      </c>
      <c r="F193" s="158" t="s">
        <v>146</v>
      </c>
      <c r="G193" s="359"/>
      <c r="H193" s="357"/>
      <c r="I193" s="342"/>
      <c r="J193" s="342"/>
      <c r="K193" s="342"/>
    </row>
    <row r="194" spans="1:11" ht="30" x14ac:dyDescent="0.2">
      <c r="A194" s="365" t="s">
        <v>517</v>
      </c>
      <c r="B194" s="158" t="s">
        <v>146</v>
      </c>
      <c r="C194" s="158" t="s">
        <v>156</v>
      </c>
      <c r="D194" s="158" t="s">
        <v>154</v>
      </c>
      <c r="E194" s="207">
        <v>0</v>
      </c>
      <c r="F194" s="158" t="s">
        <v>146</v>
      </c>
      <c r="G194" s="359" t="s">
        <v>518</v>
      </c>
      <c r="H194" s="357"/>
      <c r="I194" s="342"/>
      <c r="J194" s="342"/>
      <c r="K194" s="342"/>
    </row>
    <row r="195" spans="1:11" ht="25.5" x14ac:dyDescent="0.2">
      <c r="A195" s="362" t="s">
        <v>36</v>
      </c>
      <c r="B195" s="158" t="s">
        <v>146</v>
      </c>
      <c r="C195" s="158" t="s">
        <v>156</v>
      </c>
      <c r="D195" s="158" t="s">
        <v>154</v>
      </c>
      <c r="E195" s="207">
        <v>0</v>
      </c>
      <c r="F195" s="158" t="s">
        <v>146</v>
      </c>
      <c r="G195" s="359" t="s">
        <v>518</v>
      </c>
      <c r="H195" s="357">
        <v>200</v>
      </c>
      <c r="I195" s="342"/>
      <c r="J195" s="342"/>
      <c r="K195" s="342"/>
    </row>
    <row r="196" spans="1:11" ht="25.5" x14ac:dyDescent="0.2">
      <c r="A196" s="362" t="s">
        <v>37</v>
      </c>
      <c r="B196" s="158" t="s">
        <v>146</v>
      </c>
      <c r="C196" s="158" t="s">
        <v>156</v>
      </c>
      <c r="D196" s="158" t="s">
        <v>154</v>
      </c>
      <c r="E196" s="207">
        <v>0</v>
      </c>
      <c r="F196" s="158" t="s">
        <v>146</v>
      </c>
      <c r="G196" s="359" t="s">
        <v>518</v>
      </c>
      <c r="H196" s="357">
        <v>240</v>
      </c>
      <c r="I196" s="342"/>
      <c r="J196" s="342"/>
      <c r="K196" s="342"/>
    </row>
    <row r="197" spans="1:11" ht="15.75" x14ac:dyDescent="0.2">
      <c r="A197" s="79" t="s">
        <v>522</v>
      </c>
      <c r="B197" s="376" t="s">
        <v>146</v>
      </c>
      <c r="C197" s="376" t="s">
        <v>20</v>
      </c>
      <c r="D197" s="376"/>
      <c r="E197" s="377"/>
      <c r="F197" s="376"/>
      <c r="G197" s="379"/>
      <c r="H197" s="377"/>
      <c r="I197" s="342"/>
      <c r="J197" s="342"/>
      <c r="K197" s="342"/>
    </row>
    <row r="198" spans="1:11" ht="25.5" x14ac:dyDescent="0.2">
      <c r="A198" s="153" t="s">
        <v>523</v>
      </c>
      <c r="B198" s="376" t="s">
        <v>146</v>
      </c>
      <c r="C198" s="376" t="s">
        <v>20</v>
      </c>
      <c r="D198" s="376" t="s">
        <v>146</v>
      </c>
      <c r="E198" s="377"/>
      <c r="F198" s="376"/>
      <c r="G198" s="379"/>
      <c r="H198" s="377"/>
      <c r="I198" s="342"/>
      <c r="J198" s="342"/>
      <c r="K198" s="342"/>
    </row>
    <row r="199" spans="1:11" ht="38.25" x14ac:dyDescent="0.2">
      <c r="A199" s="153" t="s">
        <v>524</v>
      </c>
      <c r="B199" s="376" t="s">
        <v>146</v>
      </c>
      <c r="C199" s="376" t="s">
        <v>20</v>
      </c>
      <c r="D199" s="376" t="s">
        <v>146</v>
      </c>
      <c r="E199" s="377">
        <v>0</v>
      </c>
      <c r="F199" s="376" t="s">
        <v>155</v>
      </c>
      <c r="G199" s="379"/>
      <c r="H199" s="377"/>
      <c r="I199" s="342"/>
      <c r="J199" s="342"/>
      <c r="K199" s="342"/>
    </row>
    <row r="200" spans="1:11" ht="15" x14ac:dyDescent="0.2">
      <c r="A200" s="401" t="s">
        <v>527</v>
      </c>
      <c r="B200" s="395" t="s">
        <v>146</v>
      </c>
      <c r="C200" s="395" t="s">
        <v>20</v>
      </c>
      <c r="D200" s="395" t="s">
        <v>146</v>
      </c>
      <c r="E200" s="396">
        <v>0</v>
      </c>
      <c r="F200" s="395" t="s">
        <v>155</v>
      </c>
      <c r="G200" s="398">
        <v>42370</v>
      </c>
      <c r="H200" s="396"/>
      <c r="I200" s="342"/>
      <c r="J200" s="342"/>
      <c r="K200" s="342"/>
    </row>
    <row r="201" spans="1:11" ht="25.5" x14ac:dyDescent="0.2">
      <c r="A201" s="400" t="s">
        <v>36</v>
      </c>
      <c r="B201" s="395" t="s">
        <v>146</v>
      </c>
      <c r="C201" s="395" t="s">
        <v>20</v>
      </c>
      <c r="D201" s="395" t="s">
        <v>146</v>
      </c>
      <c r="E201" s="396">
        <v>0</v>
      </c>
      <c r="F201" s="395" t="s">
        <v>155</v>
      </c>
      <c r="G201" s="398">
        <v>42370</v>
      </c>
      <c r="H201" s="396">
        <v>200</v>
      </c>
      <c r="I201" s="342"/>
      <c r="J201" s="342"/>
      <c r="K201" s="342"/>
    </row>
    <row r="202" spans="1:11" ht="25.5" x14ac:dyDescent="0.2">
      <c r="A202" s="400" t="s">
        <v>37</v>
      </c>
      <c r="B202" s="395" t="s">
        <v>146</v>
      </c>
      <c r="C202" s="395" t="s">
        <v>20</v>
      </c>
      <c r="D202" s="395" t="s">
        <v>146</v>
      </c>
      <c r="E202" s="396">
        <v>0</v>
      </c>
      <c r="F202" s="395" t="s">
        <v>155</v>
      </c>
      <c r="G202" s="398">
        <v>42370</v>
      </c>
      <c r="H202" s="396">
        <v>240</v>
      </c>
      <c r="I202" s="342"/>
      <c r="J202" s="342"/>
      <c r="K202" s="342"/>
    </row>
    <row r="203" spans="1:11" ht="75" x14ac:dyDescent="0.2">
      <c r="A203" s="184" t="s">
        <v>525</v>
      </c>
      <c r="B203" s="376" t="s">
        <v>146</v>
      </c>
      <c r="C203" s="376" t="s">
        <v>20</v>
      </c>
      <c r="D203" s="376" t="s">
        <v>146</v>
      </c>
      <c r="E203" s="377">
        <v>0</v>
      </c>
      <c r="F203" s="376" t="s">
        <v>155</v>
      </c>
      <c r="G203" s="379" t="s">
        <v>526</v>
      </c>
      <c r="H203" s="377"/>
      <c r="I203" s="342"/>
      <c r="J203" s="342"/>
      <c r="K203" s="342"/>
    </row>
    <row r="204" spans="1:11" x14ac:dyDescent="0.2">
      <c r="A204" s="381" t="s">
        <v>99</v>
      </c>
      <c r="B204" s="376" t="s">
        <v>146</v>
      </c>
      <c r="C204" s="376" t="s">
        <v>20</v>
      </c>
      <c r="D204" s="376" t="s">
        <v>146</v>
      </c>
      <c r="E204" s="377">
        <v>0</v>
      </c>
      <c r="F204" s="376" t="s">
        <v>155</v>
      </c>
      <c r="G204" s="379" t="s">
        <v>526</v>
      </c>
      <c r="H204" s="377">
        <v>500</v>
      </c>
      <c r="I204" s="342"/>
      <c r="J204" s="342"/>
      <c r="K204" s="342"/>
    </row>
    <row r="205" spans="1:11" x14ac:dyDescent="0.2">
      <c r="A205" s="381" t="s">
        <v>100</v>
      </c>
      <c r="B205" s="376" t="s">
        <v>146</v>
      </c>
      <c r="C205" s="376" t="s">
        <v>20</v>
      </c>
      <c r="D205" s="376" t="s">
        <v>146</v>
      </c>
      <c r="E205" s="377">
        <v>0</v>
      </c>
      <c r="F205" s="376" t="s">
        <v>155</v>
      </c>
      <c r="G205" s="379" t="s">
        <v>526</v>
      </c>
      <c r="H205" s="377">
        <v>540</v>
      </c>
      <c r="I205" s="342"/>
      <c r="J205" s="342"/>
      <c r="K205" s="342"/>
    </row>
    <row r="206" spans="1:11" x14ac:dyDescent="0.2">
      <c r="A206" s="246" t="s">
        <v>417</v>
      </c>
      <c r="B206" s="370" t="s">
        <v>151</v>
      </c>
      <c r="C206" s="370"/>
      <c r="D206" s="370"/>
      <c r="E206" s="371"/>
      <c r="F206" s="371"/>
      <c r="G206" s="248"/>
      <c r="H206" s="247"/>
      <c r="I206" s="342">
        <f>I207+I213</f>
        <v>1071.0999999999999</v>
      </c>
      <c r="J206" s="342">
        <f t="shared" ref="J206:K206" si="17">J207+J213</f>
        <v>1074.5</v>
      </c>
      <c r="K206" s="342">
        <f t="shared" si="17"/>
        <v>1074.5</v>
      </c>
    </row>
    <row r="207" spans="1:11" x14ac:dyDescent="0.2">
      <c r="A207" s="210" t="s">
        <v>418</v>
      </c>
      <c r="B207" s="218" t="s">
        <v>151</v>
      </c>
      <c r="C207" s="218" t="s">
        <v>144</v>
      </c>
      <c r="D207" s="218"/>
      <c r="E207" s="208"/>
      <c r="F207" s="208"/>
      <c r="G207" s="219"/>
      <c r="H207" s="208"/>
      <c r="I207" s="342">
        <v>18.5</v>
      </c>
      <c r="J207" s="342">
        <v>21.9</v>
      </c>
      <c r="K207" s="342">
        <v>21.9</v>
      </c>
    </row>
    <row r="208" spans="1:11" ht="25.5" x14ac:dyDescent="0.2">
      <c r="A208" s="241" t="s">
        <v>319</v>
      </c>
      <c r="B208" s="158" t="s">
        <v>151</v>
      </c>
      <c r="C208" s="158" t="s">
        <v>144</v>
      </c>
      <c r="D208" s="251" t="s">
        <v>150</v>
      </c>
      <c r="E208" s="253"/>
      <c r="F208" s="251"/>
      <c r="G208" s="254"/>
      <c r="H208" s="253"/>
      <c r="I208" s="342">
        <v>18.5</v>
      </c>
      <c r="J208" s="342">
        <v>21.9</v>
      </c>
      <c r="K208" s="342">
        <v>21.9</v>
      </c>
    </row>
    <row r="209" spans="1:11" ht="25.5" x14ac:dyDescent="0.2">
      <c r="A209" s="240" t="s">
        <v>320</v>
      </c>
      <c r="B209" s="158" t="s">
        <v>151</v>
      </c>
      <c r="C209" s="158" t="s">
        <v>144</v>
      </c>
      <c r="D209" s="251" t="s">
        <v>150</v>
      </c>
      <c r="E209" s="207">
        <v>1</v>
      </c>
      <c r="F209" s="251" t="s">
        <v>149</v>
      </c>
      <c r="G209" s="254"/>
      <c r="H209" s="253"/>
      <c r="I209" s="342">
        <v>18.5</v>
      </c>
      <c r="J209" s="342">
        <v>21.9</v>
      </c>
      <c r="K209" s="342">
        <v>21.9</v>
      </c>
    </row>
    <row r="210" spans="1:11" ht="30" x14ac:dyDescent="0.2">
      <c r="A210" s="166" t="s">
        <v>429</v>
      </c>
      <c r="B210" s="158" t="s">
        <v>151</v>
      </c>
      <c r="C210" s="158" t="s">
        <v>144</v>
      </c>
      <c r="D210" s="251" t="s">
        <v>150</v>
      </c>
      <c r="E210" s="207">
        <v>1</v>
      </c>
      <c r="F210" s="251" t="s">
        <v>149</v>
      </c>
      <c r="G210" s="220" t="s">
        <v>430</v>
      </c>
      <c r="H210" s="253"/>
      <c r="I210" s="342">
        <v>18.5</v>
      </c>
      <c r="J210" s="342">
        <v>21.9</v>
      </c>
      <c r="K210" s="342">
        <v>21.9</v>
      </c>
    </row>
    <row r="211" spans="1:11" ht="25.5" x14ac:dyDescent="0.2">
      <c r="A211" s="256" t="s">
        <v>36</v>
      </c>
      <c r="B211" s="158" t="s">
        <v>151</v>
      </c>
      <c r="C211" s="158" t="s">
        <v>144</v>
      </c>
      <c r="D211" s="251" t="s">
        <v>150</v>
      </c>
      <c r="E211" s="207">
        <v>1</v>
      </c>
      <c r="F211" s="251" t="s">
        <v>149</v>
      </c>
      <c r="G211" s="220" t="s">
        <v>430</v>
      </c>
      <c r="H211" s="253">
        <v>200</v>
      </c>
      <c r="I211" s="342">
        <v>18.5</v>
      </c>
      <c r="J211" s="342">
        <v>21.9</v>
      </c>
      <c r="K211" s="342">
        <v>21.9</v>
      </c>
    </row>
    <row r="212" spans="1:11" ht="25.5" x14ac:dyDescent="0.2">
      <c r="A212" s="256" t="s">
        <v>37</v>
      </c>
      <c r="B212" s="158" t="s">
        <v>151</v>
      </c>
      <c r="C212" s="158" t="s">
        <v>144</v>
      </c>
      <c r="D212" s="251" t="s">
        <v>150</v>
      </c>
      <c r="E212" s="207">
        <v>1</v>
      </c>
      <c r="F212" s="251" t="s">
        <v>149</v>
      </c>
      <c r="G212" s="220" t="s">
        <v>430</v>
      </c>
      <c r="H212" s="253">
        <v>240</v>
      </c>
      <c r="I212" s="342">
        <v>18.5</v>
      </c>
      <c r="J212" s="342">
        <v>21.9</v>
      </c>
      <c r="K212" s="342">
        <v>21.9</v>
      </c>
    </row>
    <row r="213" spans="1:11" x14ac:dyDescent="0.2">
      <c r="A213" s="240" t="s">
        <v>458</v>
      </c>
      <c r="B213" s="301" t="s">
        <v>151</v>
      </c>
      <c r="C213" s="301" t="s">
        <v>145</v>
      </c>
      <c r="D213" s="301"/>
      <c r="E213" s="302"/>
      <c r="F213" s="301"/>
      <c r="G213" s="301"/>
      <c r="H213" s="302"/>
      <c r="I213" s="170">
        <v>1052.5999999999999</v>
      </c>
      <c r="J213" s="170">
        <v>1052.5999999999999</v>
      </c>
      <c r="K213" s="170">
        <v>1052.5999999999999</v>
      </c>
    </row>
    <row r="214" spans="1:11" ht="38.25" x14ac:dyDescent="0.2">
      <c r="A214" s="241" t="s">
        <v>590</v>
      </c>
      <c r="B214" s="445" t="s">
        <v>151</v>
      </c>
      <c r="C214" s="445" t="s">
        <v>145</v>
      </c>
      <c r="D214" s="445" t="s">
        <v>591</v>
      </c>
      <c r="E214" s="446"/>
      <c r="F214" s="445"/>
      <c r="G214" s="447"/>
      <c r="H214" s="446"/>
      <c r="I214" s="170">
        <v>1052.5999999999999</v>
      </c>
      <c r="J214" s="170">
        <v>1052.5999999999999</v>
      </c>
      <c r="K214" s="170">
        <v>1052.5999999999999</v>
      </c>
    </row>
    <row r="215" spans="1:11" ht="38.25" x14ac:dyDescent="0.2">
      <c r="A215" s="240" t="s">
        <v>592</v>
      </c>
      <c r="B215" s="445" t="s">
        <v>151</v>
      </c>
      <c r="C215" s="445" t="s">
        <v>145</v>
      </c>
      <c r="D215" s="445" t="s">
        <v>591</v>
      </c>
      <c r="E215" s="446">
        <v>0</v>
      </c>
      <c r="F215" s="445" t="s">
        <v>144</v>
      </c>
      <c r="G215" s="447"/>
      <c r="H215" s="446"/>
      <c r="I215" s="170">
        <v>1052.5999999999999</v>
      </c>
      <c r="J215" s="170">
        <v>1052.5999999999999</v>
      </c>
      <c r="K215" s="170">
        <v>1052.5999999999999</v>
      </c>
    </row>
    <row r="216" spans="1:11" ht="45" x14ac:dyDescent="0.2">
      <c r="A216" s="166" t="s">
        <v>593</v>
      </c>
      <c r="B216" s="445" t="s">
        <v>151</v>
      </c>
      <c r="C216" s="445" t="s">
        <v>145</v>
      </c>
      <c r="D216" s="445" t="s">
        <v>591</v>
      </c>
      <c r="E216" s="446">
        <v>0</v>
      </c>
      <c r="F216" s="445" t="s">
        <v>144</v>
      </c>
      <c r="G216" s="447" t="s">
        <v>594</v>
      </c>
      <c r="H216" s="446"/>
      <c r="I216" s="170">
        <v>1052.5999999999999</v>
      </c>
      <c r="J216" s="170">
        <v>1052.5999999999999</v>
      </c>
      <c r="K216" s="170">
        <v>1052.5999999999999</v>
      </c>
    </row>
    <row r="217" spans="1:11" ht="25.5" x14ac:dyDescent="0.2">
      <c r="A217" s="448" t="s">
        <v>460</v>
      </c>
      <c r="B217" s="445" t="s">
        <v>151</v>
      </c>
      <c r="C217" s="445" t="s">
        <v>145</v>
      </c>
      <c r="D217" s="445" t="s">
        <v>591</v>
      </c>
      <c r="E217" s="446">
        <v>0</v>
      </c>
      <c r="F217" s="445" t="s">
        <v>144</v>
      </c>
      <c r="G217" s="447" t="s">
        <v>594</v>
      </c>
      <c r="H217" s="446">
        <v>200</v>
      </c>
      <c r="I217" s="170">
        <v>1052.5999999999999</v>
      </c>
      <c r="J217" s="170">
        <v>1052.5999999999999</v>
      </c>
      <c r="K217" s="170">
        <v>1052.5999999999999</v>
      </c>
    </row>
    <row r="218" spans="1:11" ht="27.75" customHeight="1" x14ac:dyDescent="0.2">
      <c r="A218" s="143" t="s">
        <v>461</v>
      </c>
      <c r="B218" s="445" t="s">
        <v>151</v>
      </c>
      <c r="C218" s="445" t="s">
        <v>145</v>
      </c>
      <c r="D218" s="445" t="s">
        <v>591</v>
      </c>
      <c r="E218" s="446">
        <v>0</v>
      </c>
      <c r="F218" s="445" t="s">
        <v>144</v>
      </c>
      <c r="G218" s="447" t="s">
        <v>594</v>
      </c>
      <c r="H218" s="446">
        <v>240</v>
      </c>
      <c r="I218" s="170">
        <v>1052.5999999999999</v>
      </c>
      <c r="J218" s="170">
        <v>1052.5999999999999</v>
      </c>
      <c r="K218" s="170">
        <v>1052.5999999999999</v>
      </c>
    </row>
    <row r="219" spans="1:11" x14ac:dyDescent="0.2">
      <c r="A219" s="213" t="s">
        <v>393</v>
      </c>
      <c r="B219" s="214" t="s">
        <v>152</v>
      </c>
      <c r="C219" s="214"/>
      <c r="D219" s="214"/>
      <c r="E219" s="215"/>
      <c r="F219" s="214"/>
      <c r="G219" s="216"/>
      <c r="H219" s="215"/>
      <c r="I219" s="386">
        <v>3800</v>
      </c>
      <c r="J219" s="386"/>
      <c r="K219" s="386"/>
    </row>
    <row r="220" spans="1:11" x14ac:dyDescent="0.2">
      <c r="A220" s="172" t="s">
        <v>394</v>
      </c>
      <c r="B220" s="178" t="s">
        <v>152</v>
      </c>
      <c r="C220" s="178" t="s">
        <v>151</v>
      </c>
      <c r="D220" s="178"/>
      <c r="E220" s="179"/>
      <c r="F220" s="178"/>
      <c r="G220" s="180"/>
      <c r="H220" s="179"/>
      <c r="I220" s="386">
        <v>3800</v>
      </c>
      <c r="J220" s="386"/>
      <c r="K220" s="386"/>
    </row>
    <row r="221" spans="1:11" ht="30" x14ac:dyDescent="0.2">
      <c r="A221" s="156" t="s">
        <v>395</v>
      </c>
      <c r="B221" s="178" t="s">
        <v>152</v>
      </c>
      <c r="C221" s="178" t="s">
        <v>151</v>
      </c>
      <c r="D221" s="178" t="s">
        <v>169</v>
      </c>
      <c r="E221" s="179">
        <v>0</v>
      </c>
      <c r="F221" s="178" t="s">
        <v>149</v>
      </c>
      <c r="G221" s="180"/>
      <c r="H221" s="179"/>
      <c r="I221" s="386">
        <v>3800</v>
      </c>
      <c r="J221" s="386"/>
      <c r="K221" s="386"/>
    </row>
    <row r="222" spans="1:11" ht="47.25" x14ac:dyDescent="0.2">
      <c r="A222" s="188" t="s">
        <v>396</v>
      </c>
      <c r="B222" s="178" t="s">
        <v>152</v>
      </c>
      <c r="C222" s="178" t="s">
        <v>151</v>
      </c>
      <c r="D222" s="178" t="s">
        <v>169</v>
      </c>
      <c r="E222" s="179">
        <v>3</v>
      </c>
      <c r="F222" s="178"/>
      <c r="G222" s="180"/>
      <c r="H222" s="179"/>
      <c r="I222" s="386">
        <v>3800</v>
      </c>
      <c r="J222" s="386"/>
      <c r="K222" s="386"/>
    </row>
    <row r="223" spans="1:11" ht="47.25" x14ac:dyDescent="0.2">
      <c r="A223" s="188" t="s">
        <v>503</v>
      </c>
      <c r="B223" s="326" t="s">
        <v>152</v>
      </c>
      <c r="C223" s="326" t="s">
        <v>151</v>
      </c>
      <c r="D223" s="326" t="s">
        <v>169</v>
      </c>
      <c r="E223" s="327">
        <v>3</v>
      </c>
      <c r="F223" s="326" t="s">
        <v>145</v>
      </c>
      <c r="G223" s="328"/>
      <c r="H223" s="327"/>
      <c r="I223" s="386">
        <v>3800</v>
      </c>
      <c r="J223" s="386"/>
      <c r="K223" s="386"/>
    </row>
    <row r="224" spans="1:11" ht="15" x14ac:dyDescent="0.2">
      <c r="A224" s="166" t="s">
        <v>431</v>
      </c>
      <c r="B224" s="178" t="s">
        <v>152</v>
      </c>
      <c r="C224" s="178" t="s">
        <v>151</v>
      </c>
      <c r="D224" s="178" t="s">
        <v>169</v>
      </c>
      <c r="E224" s="179">
        <v>3</v>
      </c>
      <c r="F224" s="326" t="s">
        <v>145</v>
      </c>
      <c r="G224" s="262">
        <v>42050</v>
      </c>
      <c r="H224" s="179"/>
      <c r="I224" s="386">
        <v>3800</v>
      </c>
      <c r="J224" s="386"/>
      <c r="K224" s="386"/>
    </row>
    <row r="225" spans="1:11" ht="25.5" x14ac:dyDescent="0.2">
      <c r="A225" s="183" t="s">
        <v>36</v>
      </c>
      <c r="B225" s="178" t="s">
        <v>152</v>
      </c>
      <c r="C225" s="178" t="s">
        <v>151</v>
      </c>
      <c r="D225" s="178" t="s">
        <v>169</v>
      </c>
      <c r="E225" s="179">
        <v>3</v>
      </c>
      <c r="F225" s="326" t="s">
        <v>145</v>
      </c>
      <c r="G225" s="262">
        <v>42050</v>
      </c>
      <c r="H225" s="179">
        <v>200</v>
      </c>
      <c r="I225" s="386">
        <v>3800</v>
      </c>
      <c r="J225" s="386"/>
      <c r="K225" s="386"/>
    </row>
    <row r="226" spans="1:11" ht="25.5" x14ac:dyDescent="0.2">
      <c r="A226" s="183" t="s">
        <v>37</v>
      </c>
      <c r="B226" s="178" t="s">
        <v>152</v>
      </c>
      <c r="C226" s="178" t="s">
        <v>151</v>
      </c>
      <c r="D226" s="178" t="s">
        <v>169</v>
      </c>
      <c r="E226" s="179">
        <v>3</v>
      </c>
      <c r="F226" s="326" t="s">
        <v>145</v>
      </c>
      <c r="G226" s="262">
        <v>42050</v>
      </c>
      <c r="H226" s="179">
        <v>240</v>
      </c>
      <c r="I226" s="386">
        <v>3800</v>
      </c>
      <c r="J226" s="386"/>
      <c r="K226" s="386"/>
    </row>
    <row r="227" spans="1:11" x14ac:dyDescent="0.2">
      <c r="A227" s="106" t="s">
        <v>64</v>
      </c>
      <c r="B227" s="185" t="s">
        <v>157</v>
      </c>
      <c r="C227" s="185"/>
      <c r="D227" s="185"/>
      <c r="E227" s="186"/>
      <c r="F227" s="186"/>
      <c r="G227" s="186"/>
      <c r="H227" s="186"/>
      <c r="I227" s="389">
        <f>I228+I237+I269+I280+I302</f>
        <v>154201.30000000002</v>
      </c>
      <c r="J227" s="389">
        <f>J228+J237+J269+J280+J302</f>
        <v>154186.20000000001</v>
      </c>
      <c r="K227" s="389">
        <f>K228+K237+K269+K280+K302</f>
        <v>160384.59999999998</v>
      </c>
    </row>
    <row r="228" spans="1:11" x14ac:dyDescent="0.2">
      <c r="A228" s="108" t="s">
        <v>113</v>
      </c>
      <c r="B228" s="104" t="s">
        <v>157</v>
      </c>
      <c r="C228" s="104" t="s">
        <v>144</v>
      </c>
      <c r="D228" s="104"/>
      <c r="E228" s="110"/>
      <c r="F228" s="110"/>
      <c r="G228" s="112"/>
      <c r="H228" s="110"/>
      <c r="I228" s="459">
        <f t="shared" ref="I228:K229" si="18">I229</f>
        <v>32682.800000000003</v>
      </c>
      <c r="J228" s="413">
        <f t="shared" si="18"/>
        <v>34470.800000000003</v>
      </c>
      <c r="K228" s="383">
        <f t="shared" si="18"/>
        <v>36753.9</v>
      </c>
    </row>
    <row r="229" spans="1:11" ht="25.5" x14ac:dyDescent="0.2">
      <c r="A229" s="269" t="s">
        <v>436</v>
      </c>
      <c r="B229" s="104" t="s">
        <v>157</v>
      </c>
      <c r="C229" s="104" t="s">
        <v>144</v>
      </c>
      <c r="D229" s="104" t="s">
        <v>145</v>
      </c>
      <c r="E229" s="110"/>
      <c r="F229" s="110"/>
      <c r="G229" s="112"/>
      <c r="H229" s="110"/>
      <c r="I229" s="413">
        <f t="shared" si="18"/>
        <v>32682.800000000003</v>
      </c>
      <c r="J229" s="413">
        <f t="shared" si="18"/>
        <v>34470.800000000003</v>
      </c>
      <c r="K229" s="383">
        <f t="shared" si="18"/>
        <v>36753.9</v>
      </c>
    </row>
    <row r="230" spans="1:11" x14ac:dyDescent="0.2">
      <c r="A230" s="108" t="s">
        <v>135</v>
      </c>
      <c r="B230" s="104" t="s">
        <v>157</v>
      </c>
      <c r="C230" s="104" t="s">
        <v>144</v>
      </c>
      <c r="D230" s="104" t="s">
        <v>145</v>
      </c>
      <c r="E230" s="110">
        <v>0</v>
      </c>
      <c r="F230" s="104" t="s">
        <v>144</v>
      </c>
      <c r="G230" s="112"/>
      <c r="H230" s="110"/>
      <c r="I230" s="413">
        <f t="shared" ref="I230" si="19">I231+I234</f>
        <v>32682.800000000003</v>
      </c>
      <c r="J230" s="413">
        <f t="shared" ref="J230:K230" si="20">J231+J234</f>
        <v>34470.800000000003</v>
      </c>
      <c r="K230" s="383">
        <f t="shared" si="20"/>
        <v>36753.9</v>
      </c>
    </row>
    <row r="231" spans="1:11" x14ac:dyDescent="0.2">
      <c r="A231" s="108" t="s">
        <v>115</v>
      </c>
      <c r="B231" s="104" t="s">
        <v>157</v>
      </c>
      <c r="C231" s="104" t="s">
        <v>144</v>
      </c>
      <c r="D231" s="104" t="s">
        <v>145</v>
      </c>
      <c r="E231" s="110">
        <v>0</v>
      </c>
      <c r="F231" s="110" t="s">
        <v>144</v>
      </c>
      <c r="G231" s="112">
        <v>61100</v>
      </c>
      <c r="H231" s="110"/>
      <c r="I231" s="413">
        <v>6606.4</v>
      </c>
      <c r="J231" s="456">
        <v>6606.4</v>
      </c>
      <c r="K231" s="457">
        <v>6765.2</v>
      </c>
    </row>
    <row r="232" spans="1:11" ht="25.5" x14ac:dyDescent="0.2">
      <c r="A232" s="108" t="s">
        <v>50</v>
      </c>
      <c r="B232" s="104" t="s">
        <v>157</v>
      </c>
      <c r="C232" s="104" t="s">
        <v>144</v>
      </c>
      <c r="D232" s="104" t="s">
        <v>145</v>
      </c>
      <c r="E232" s="110">
        <v>0</v>
      </c>
      <c r="F232" s="104" t="s">
        <v>144</v>
      </c>
      <c r="G232" s="112">
        <v>61100</v>
      </c>
      <c r="H232" s="110">
        <v>600</v>
      </c>
      <c r="I232" s="413">
        <v>6606.4</v>
      </c>
      <c r="J232" s="456">
        <v>6606.4</v>
      </c>
      <c r="K232" s="457">
        <v>6765.2</v>
      </c>
    </row>
    <row r="233" spans="1:11" x14ac:dyDescent="0.2">
      <c r="A233" s="108" t="s">
        <v>51</v>
      </c>
      <c r="B233" s="104" t="s">
        <v>157</v>
      </c>
      <c r="C233" s="104" t="s">
        <v>144</v>
      </c>
      <c r="D233" s="104" t="s">
        <v>145</v>
      </c>
      <c r="E233" s="110">
        <v>0</v>
      </c>
      <c r="F233" s="104" t="s">
        <v>144</v>
      </c>
      <c r="G233" s="112">
        <v>61100</v>
      </c>
      <c r="H233" s="110">
        <v>610</v>
      </c>
      <c r="I233" s="413">
        <v>6606.4</v>
      </c>
      <c r="J233" s="413">
        <v>6606.4</v>
      </c>
      <c r="K233" s="383">
        <v>6765.2</v>
      </c>
    </row>
    <row r="234" spans="1:11" ht="183" customHeight="1" x14ac:dyDescent="0.2">
      <c r="A234" s="184" t="s">
        <v>116</v>
      </c>
      <c r="B234" s="104" t="s">
        <v>157</v>
      </c>
      <c r="C234" s="104" t="s">
        <v>144</v>
      </c>
      <c r="D234" s="104" t="s">
        <v>145</v>
      </c>
      <c r="E234" s="110">
        <v>0</v>
      </c>
      <c r="F234" s="110" t="s">
        <v>144</v>
      </c>
      <c r="G234" s="110">
        <v>77090</v>
      </c>
      <c r="H234" s="110"/>
      <c r="I234" s="170">
        <v>26076.400000000001</v>
      </c>
      <c r="J234" s="170">
        <v>27864.400000000001</v>
      </c>
      <c r="K234" s="170">
        <v>29988.7</v>
      </c>
    </row>
    <row r="235" spans="1:11" ht="27" customHeight="1" x14ac:dyDescent="0.2">
      <c r="A235" s="108" t="s">
        <v>50</v>
      </c>
      <c r="B235" s="104" t="s">
        <v>157</v>
      </c>
      <c r="C235" s="104" t="s">
        <v>144</v>
      </c>
      <c r="D235" s="104" t="s">
        <v>145</v>
      </c>
      <c r="E235" s="110">
        <v>0</v>
      </c>
      <c r="F235" s="104" t="s">
        <v>144</v>
      </c>
      <c r="G235" s="110">
        <v>77090</v>
      </c>
      <c r="H235" s="110">
        <v>600</v>
      </c>
      <c r="I235" s="170">
        <v>26076.400000000001</v>
      </c>
      <c r="J235" s="170">
        <v>27864.400000000001</v>
      </c>
      <c r="K235" s="170">
        <v>29988.7</v>
      </c>
    </row>
    <row r="236" spans="1:11" x14ac:dyDescent="0.2">
      <c r="A236" s="108" t="s">
        <v>51</v>
      </c>
      <c r="B236" s="104" t="s">
        <v>157</v>
      </c>
      <c r="C236" s="104" t="s">
        <v>144</v>
      </c>
      <c r="D236" s="104" t="s">
        <v>145</v>
      </c>
      <c r="E236" s="110">
        <v>0</v>
      </c>
      <c r="F236" s="104" t="s">
        <v>144</v>
      </c>
      <c r="G236" s="112">
        <v>77090</v>
      </c>
      <c r="H236" s="110">
        <v>610</v>
      </c>
      <c r="I236" s="170">
        <v>26076.400000000001</v>
      </c>
      <c r="J236" s="170">
        <v>27864.400000000001</v>
      </c>
      <c r="K236" s="170">
        <v>29988.7</v>
      </c>
    </row>
    <row r="237" spans="1:11" x14ac:dyDescent="0.2">
      <c r="A237" s="108" t="s">
        <v>117</v>
      </c>
      <c r="B237" s="104" t="s">
        <v>157</v>
      </c>
      <c r="C237" s="104" t="s">
        <v>145</v>
      </c>
      <c r="D237" s="104"/>
      <c r="E237" s="110"/>
      <c r="F237" s="110"/>
      <c r="G237" s="112"/>
      <c r="H237" s="110"/>
      <c r="I237" s="413">
        <f>I238+I264+I259</f>
        <v>101405.6</v>
      </c>
      <c r="J237" s="413">
        <f t="shared" ref="J237:K237" si="21">J238</f>
        <v>105147.9</v>
      </c>
      <c r="K237" s="383">
        <f t="shared" si="21"/>
        <v>109063.1</v>
      </c>
    </row>
    <row r="238" spans="1:11" ht="25.5" x14ac:dyDescent="0.2">
      <c r="A238" s="269" t="s">
        <v>436</v>
      </c>
      <c r="B238" s="104" t="s">
        <v>157</v>
      </c>
      <c r="C238" s="104" t="s">
        <v>145</v>
      </c>
      <c r="D238" s="104" t="s">
        <v>145</v>
      </c>
      <c r="E238" s="110">
        <v>0</v>
      </c>
      <c r="F238" s="110"/>
      <c r="G238" s="112"/>
      <c r="H238" s="110"/>
      <c r="I238" s="413">
        <f>I239</f>
        <v>101385.60000000001</v>
      </c>
      <c r="J238" s="459">
        <f t="shared" ref="J238:K238" si="22">J239+J249+J259+J264</f>
        <v>105147.9</v>
      </c>
      <c r="K238" s="459">
        <f t="shared" si="22"/>
        <v>109063.1</v>
      </c>
    </row>
    <row r="239" spans="1:11" x14ac:dyDescent="0.2">
      <c r="A239" s="108" t="s">
        <v>118</v>
      </c>
      <c r="B239" s="104" t="s">
        <v>157</v>
      </c>
      <c r="C239" s="104" t="s">
        <v>145</v>
      </c>
      <c r="D239" s="104" t="s">
        <v>145</v>
      </c>
      <c r="E239" s="110">
        <v>0</v>
      </c>
      <c r="F239" s="104" t="s">
        <v>145</v>
      </c>
      <c r="G239" s="112"/>
      <c r="H239" s="110"/>
      <c r="I239" s="459">
        <f>I240+I243+I246+I249</f>
        <v>101385.60000000001</v>
      </c>
      <c r="J239" s="413">
        <f>J240+J243+J246</f>
        <v>105147.9</v>
      </c>
      <c r="K239" s="383">
        <f>K240+K243+K246</f>
        <v>109063.1</v>
      </c>
    </row>
    <row r="240" spans="1:11" ht="25.5" x14ac:dyDescent="0.2">
      <c r="A240" s="108" t="s">
        <v>119</v>
      </c>
      <c r="B240" s="104" t="s">
        <v>157</v>
      </c>
      <c r="C240" s="104" t="s">
        <v>145</v>
      </c>
      <c r="D240" s="104" t="s">
        <v>145</v>
      </c>
      <c r="E240" s="110">
        <v>0</v>
      </c>
      <c r="F240" s="104" t="s">
        <v>145</v>
      </c>
      <c r="G240" s="112">
        <v>61090</v>
      </c>
      <c r="H240" s="110"/>
      <c r="I240" s="170">
        <v>14619.6</v>
      </c>
      <c r="J240" s="170">
        <v>12450.2</v>
      </c>
      <c r="K240" s="170">
        <v>9519</v>
      </c>
    </row>
    <row r="241" spans="1:11" ht="25.5" x14ac:dyDescent="0.2">
      <c r="A241" s="108" t="s">
        <v>50</v>
      </c>
      <c r="B241" s="104" t="s">
        <v>157</v>
      </c>
      <c r="C241" s="104" t="s">
        <v>145</v>
      </c>
      <c r="D241" s="104" t="s">
        <v>145</v>
      </c>
      <c r="E241" s="110">
        <v>0</v>
      </c>
      <c r="F241" s="104" t="s">
        <v>145</v>
      </c>
      <c r="G241" s="112">
        <v>61090</v>
      </c>
      <c r="H241" s="110">
        <v>600</v>
      </c>
      <c r="I241" s="170">
        <v>14619.6</v>
      </c>
      <c r="J241" s="170">
        <v>12450.2</v>
      </c>
      <c r="K241" s="170">
        <v>9519</v>
      </c>
    </row>
    <row r="242" spans="1:11" x14ac:dyDescent="0.2">
      <c r="A242" s="108" t="s">
        <v>51</v>
      </c>
      <c r="B242" s="104" t="s">
        <v>157</v>
      </c>
      <c r="C242" s="104" t="s">
        <v>145</v>
      </c>
      <c r="D242" s="104" t="s">
        <v>145</v>
      </c>
      <c r="E242" s="110">
        <v>0</v>
      </c>
      <c r="F242" s="104" t="s">
        <v>145</v>
      </c>
      <c r="G242" s="112">
        <v>61090</v>
      </c>
      <c r="H242" s="110">
        <v>610</v>
      </c>
      <c r="I242" s="170">
        <v>14619.6</v>
      </c>
      <c r="J242" s="170">
        <v>12450.2</v>
      </c>
      <c r="K242" s="170">
        <v>9519</v>
      </c>
    </row>
    <row r="243" spans="1:11" ht="129" customHeight="1" x14ac:dyDescent="0.2">
      <c r="A243" s="276" t="s">
        <v>120</v>
      </c>
      <c r="B243" s="104" t="s">
        <v>157</v>
      </c>
      <c r="C243" s="104" t="s">
        <v>145</v>
      </c>
      <c r="D243" s="104" t="s">
        <v>145</v>
      </c>
      <c r="E243" s="110">
        <v>0</v>
      </c>
      <c r="F243" s="110" t="s">
        <v>145</v>
      </c>
      <c r="G243" s="110">
        <v>77080</v>
      </c>
      <c r="H243" s="110"/>
      <c r="I243" s="170">
        <v>84673</v>
      </c>
      <c r="J243" s="170">
        <v>90662.8</v>
      </c>
      <c r="K243" s="170">
        <v>97569.600000000006</v>
      </c>
    </row>
    <row r="244" spans="1:11" ht="25.5" x14ac:dyDescent="0.2">
      <c r="A244" s="108" t="s">
        <v>50</v>
      </c>
      <c r="B244" s="104" t="s">
        <v>157</v>
      </c>
      <c r="C244" s="104" t="s">
        <v>145</v>
      </c>
      <c r="D244" s="104" t="s">
        <v>145</v>
      </c>
      <c r="E244" s="110">
        <v>0</v>
      </c>
      <c r="F244" s="104" t="s">
        <v>145</v>
      </c>
      <c r="G244" s="112">
        <v>77080</v>
      </c>
      <c r="H244" s="110">
        <v>600</v>
      </c>
      <c r="I244" s="170">
        <v>84673</v>
      </c>
      <c r="J244" s="170">
        <v>90662.8</v>
      </c>
      <c r="K244" s="170">
        <v>97569.600000000006</v>
      </c>
    </row>
    <row r="245" spans="1:11" x14ac:dyDescent="0.2">
      <c r="A245" s="108" t="s">
        <v>51</v>
      </c>
      <c r="B245" s="104" t="s">
        <v>157</v>
      </c>
      <c r="C245" s="104" t="s">
        <v>145</v>
      </c>
      <c r="D245" s="104" t="s">
        <v>145</v>
      </c>
      <c r="E245" s="110">
        <v>0</v>
      </c>
      <c r="F245" s="104" t="s">
        <v>145</v>
      </c>
      <c r="G245" s="112">
        <v>77080</v>
      </c>
      <c r="H245" s="110">
        <v>610</v>
      </c>
      <c r="I245" s="170">
        <v>84673</v>
      </c>
      <c r="J245" s="170">
        <v>90662.8</v>
      </c>
      <c r="K245" s="170">
        <v>97569.600000000006</v>
      </c>
    </row>
    <row r="246" spans="1:11" ht="71.25" customHeight="1" x14ac:dyDescent="0.2">
      <c r="A246" s="199" t="s">
        <v>411</v>
      </c>
      <c r="B246" s="104" t="s">
        <v>157</v>
      </c>
      <c r="C246" s="104" t="s">
        <v>145</v>
      </c>
      <c r="D246" s="104" t="s">
        <v>145</v>
      </c>
      <c r="E246" s="110">
        <v>0</v>
      </c>
      <c r="F246" s="110" t="s">
        <v>145</v>
      </c>
      <c r="G246" s="112" t="s">
        <v>158</v>
      </c>
      <c r="H246" s="110"/>
      <c r="I246" s="387">
        <v>2093</v>
      </c>
      <c r="J246" s="387">
        <v>2034.9</v>
      </c>
      <c r="K246" s="387">
        <v>1974.5</v>
      </c>
    </row>
    <row r="247" spans="1:11" ht="25.5" x14ac:dyDescent="0.2">
      <c r="A247" s="108" t="s">
        <v>50</v>
      </c>
      <c r="B247" s="104" t="s">
        <v>157</v>
      </c>
      <c r="C247" s="104" t="s">
        <v>145</v>
      </c>
      <c r="D247" s="104" t="s">
        <v>145</v>
      </c>
      <c r="E247" s="110">
        <v>0</v>
      </c>
      <c r="F247" s="104" t="s">
        <v>145</v>
      </c>
      <c r="G247" s="110" t="s">
        <v>158</v>
      </c>
      <c r="H247" s="110">
        <v>600</v>
      </c>
      <c r="I247" s="387">
        <v>2093</v>
      </c>
      <c r="J247" s="387">
        <v>2034.9</v>
      </c>
      <c r="K247" s="387">
        <v>1974.5</v>
      </c>
    </row>
    <row r="248" spans="1:11" x14ac:dyDescent="0.2">
      <c r="A248" s="143" t="s">
        <v>51</v>
      </c>
      <c r="B248" s="104" t="s">
        <v>157</v>
      </c>
      <c r="C248" s="104" t="s">
        <v>145</v>
      </c>
      <c r="D248" s="158" t="s">
        <v>145</v>
      </c>
      <c r="E248" s="207">
        <v>0</v>
      </c>
      <c r="F248" s="158" t="s">
        <v>145</v>
      </c>
      <c r="G248" s="207" t="s">
        <v>158</v>
      </c>
      <c r="H248" s="207">
        <v>610</v>
      </c>
      <c r="I248" s="387">
        <v>2093</v>
      </c>
      <c r="J248" s="387">
        <v>2034.9</v>
      </c>
      <c r="K248" s="387">
        <v>1974.5</v>
      </c>
    </row>
    <row r="249" spans="1:11" ht="15" x14ac:dyDescent="0.2">
      <c r="A249" s="291" t="s">
        <v>450</v>
      </c>
      <c r="B249" s="288" t="s">
        <v>157</v>
      </c>
      <c r="C249" s="288" t="s">
        <v>145</v>
      </c>
      <c r="D249" s="158" t="s">
        <v>145</v>
      </c>
      <c r="E249" s="207">
        <v>0</v>
      </c>
      <c r="F249" s="285" t="s">
        <v>451</v>
      </c>
      <c r="G249" s="286"/>
      <c r="H249" s="286"/>
      <c r="I249" s="170"/>
      <c r="J249" s="170"/>
      <c r="K249" s="170"/>
    </row>
    <row r="250" spans="1:11" ht="60" x14ac:dyDescent="0.2">
      <c r="A250" s="290" t="s">
        <v>452</v>
      </c>
      <c r="B250" s="288" t="s">
        <v>157</v>
      </c>
      <c r="C250" s="288" t="s">
        <v>145</v>
      </c>
      <c r="D250" s="158" t="s">
        <v>145</v>
      </c>
      <c r="E250" s="207">
        <v>0</v>
      </c>
      <c r="F250" s="285" t="s">
        <v>451</v>
      </c>
      <c r="G250" s="286">
        <v>50500</v>
      </c>
      <c r="H250" s="286"/>
      <c r="I250" s="170"/>
      <c r="J250" s="170"/>
      <c r="K250" s="170"/>
    </row>
    <row r="251" spans="1:11" ht="25.5" x14ac:dyDescent="0.2">
      <c r="A251" s="289" t="s">
        <v>50</v>
      </c>
      <c r="B251" s="288" t="s">
        <v>157</v>
      </c>
      <c r="C251" s="288" t="s">
        <v>145</v>
      </c>
      <c r="D251" s="158" t="s">
        <v>145</v>
      </c>
      <c r="E251" s="207">
        <v>0</v>
      </c>
      <c r="F251" s="285" t="s">
        <v>451</v>
      </c>
      <c r="G251" s="286">
        <v>50500</v>
      </c>
      <c r="H251" s="110">
        <v>600</v>
      </c>
      <c r="I251" s="170"/>
      <c r="J251" s="170"/>
      <c r="K251" s="170"/>
    </row>
    <row r="252" spans="1:11" x14ac:dyDescent="0.2">
      <c r="A252" s="289" t="s">
        <v>51</v>
      </c>
      <c r="B252" s="288" t="s">
        <v>157</v>
      </c>
      <c r="C252" s="288" t="s">
        <v>145</v>
      </c>
      <c r="D252" s="158" t="s">
        <v>145</v>
      </c>
      <c r="E252" s="207">
        <v>0</v>
      </c>
      <c r="F252" s="285" t="s">
        <v>451</v>
      </c>
      <c r="G252" s="286">
        <v>50500</v>
      </c>
      <c r="H252" s="207">
        <v>610</v>
      </c>
      <c r="I252" s="170"/>
      <c r="J252" s="170"/>
      <c r="K252" s="170"/>
    </row>
    <row r="253" spans="1:11" ht="60" x14ac:dyDescent="0.2">
      <c r="A253" s="290" t="s">
        <v>453</v>
      </c>
      <c r="B253" s="288" t="s">
        <v>157</v>
      </c>
      <c r="C253" s="288" t="s">
        <v>145</v>
      </c>
      <c r="D253" s="158" t="s">
        <v>145</v>
      </c>
      <c r="E253" s="207">
        <v>0</v>
      </c>
      <c r="F253" s="285" t="s">
        <v>451</v>
      </c>
      <c r="G253" s="286">
        <v>51790</v>
      </c>
      <c r="H253" s="286"/>
      <c r="I253" s="169"/>
      <c r="J253" s="169"/>
      <c r="K253" s="169"/>
    </row>
    <row r="254" spans="1:11" ht="25.5" x14ac:dyDescent="0.2">
      <c r="A254" s="289" t="s">
        <v>50</v>
      </c>
      <c r="B254" s="288" t="s">
        <v>157</v>
      </c>
      <c r="C254" s="288" t="s">
        <v>145</v>
      </c>
      <c r="D254" s="158" t="s">
        <v>145</v>
      </c>
      <c r="E254" s="207">
        <v>0</v>
      </c>
      <c r="F254" s="285" t="s">
        <v>451</v>
      </c>
      <c r="G254" s="286">
        <v>51790</v>
      </c>
      <c r="H254" s="110">
        <v>600</v>
      </c>
      <c r="I254" s="169"/>
      <c r="J254" s="169"/>
      <c r="K254" s="169"/>
    </row>
    <row r="255" spans="1:11" x14ac:dyDescent="0.2">
      <c r="A255" s="289" t="s">
        <v>51</v>
      </c>
      <c r="B255" s="288" t="s">
        <v>157</v>
      </c>
      <c r="C255" s="288" t="s">
        <v>145</v>
      </c>
      <c r="D255" s="158" t="s">
        <v>145</v>
      </c>
      <c r="E255" s="207">
        <v>0</v>
      </c>
      <c r="F255" s="285" t="s">
        <v>451</v>
      </c>
      <c r="G255" s="286">
        <v>51790</v>
      </c>
      <c r="H255" s="207">
        <v>610</v>
      </c>
      <c r="I255" s="169"/>
      <c r="J255" s="169"/>
      <c r="K255" s="169"/>
    </row>
    <row r="256" spans="1:11" ht="105" x14ac:dyDescent="0.2">
      <c r="A256" s="290" t="s">
        <v>454</v>
      </c>
      <c r="B256" s="288" t="s">
        <v>157</v>
      </c>
      <c r="C256" s="288" t="s">
        <v>145</v>
      </c>
      <c r="D256" s="158" t="s">
        <v>145</v>
      </c>
      <c r="E256" s="207">
        <v>0</v>
      </c>
      <c r="F256" s="285" t="s">
        <v>451</v>
      </c>
      <c r="G256" s="286">
        <v>53030</v>
      </c>
      <c r="H256" s="286"/>
      <c r="I256" s="169"/>
      <c r="J256" s="169"/>
      <c r="K256" s="169"/>
    </row>
    <row r="257" spans="1:11" ht="25.5" x14ac:dyDescent="0.2">
      <c r="A257" s="289" t="s">
        <v>50</v>
      </c>
      <c r="B257" s="288" t="s">
        <v>157</v>
      </c>
      <c r="C257" s="288" t="s">
        <v>145</v>
      </c>
      <c r="D257" s="158" t="s">
        <v>145</v>
      </c>
      <c r="E257" s="207">
        <v>0</v>
      </c>
      <c r="F257" s="285" t="s">
        <v>451</v>
      </c>
      <c r="G257" s="286">
        <v>53030</v>
      </c>
      <c r="H257" s="110">
        <v>600</v>
      </c>
      <c r="I257" s="169"/>
      <c r="J257" s="169"/>
      <c r="K257" s="169"/>
    </row>
    <row r="258" spans="1:11" x14ac:dyDescent="0.2">
      <c r="A258" s="289" t="s">
        <v>51</v>
      </c>
      <c r="B258" s="288" t="s">
        <v>157</v>
      </c>
      <c r="C258" s="288" t="s">
        <v>145</v>
      </c>
      <c r="D258" s="158" t="s">
        <v>145</v>
      </c>
      <c r="E258" s="207">
        <v>0</v>
      </c>
      <c r="F258" s="285" t="s">
        <v>451</v>
      </c>
      <c r="G258" s="286">
        <v>53030</v>
      </c>
      <c r="H258" s="207">
        <v>610</v>
      </c>
      <c r="I258" s="169"/>
      <c r="J258" s="169"/>
      <c r="K258" s="169"/>
    </row>
    <row r="259" spans="1:11" ht="38.25" x14ac:dyDescent="0.2">
      <c r="A259" s="272" t="s">
        <v>604</v>
      </c>
      <c r="B259" s="171" t="s">
        <v>157</v>
      </c>
      <c r="C259" s="158" t="s">
        <v>145</v>
      </c>
      <c r="D259" s="235" t="s">
        <v>424</v>
      </c>
      <c r="E259" s="236"/>
      <c r="F259" s="235"/>
      <c r="G259" s="236"/>
      <c r="H259" s="236"/>
      <c r="I259" s="170">
        <v>10</v>
      </c>
      <c r="J259" s="170">
        <v>0</v>
      </c>
      <c r="K259" s="170">
        <v>0</v>
      </c>
    </row>
    <row r="260" spans="1:11" ht="25.5" x14ac:dyDescent="0.2">
      <c r="A260" s="339" t="s">
        <v>423</v>
      </c>
      <c r="B260" s="171" t="s">
        <v>157</v>
      </c>
      <c r="C260" s="158" t="s">
        <v>145</v>
      </c>
      <c r="D260" s="235" t="s">
        <v>424</v>
      </c>
      <c r="E260" s="236">
        <v>0</v>
      </c>
      <c r="F260" s="333" t="s">
        <v>145</v>
      </c>
      <c r="G260" s="236"/>
      <c r="H260" s="236"/>
      <c r="I260" s="170">
        <v>10</v>
      </c>
      <c r="J260" s="170">
        <v>0</v>
      </c>
      <c r="K260" s="170">
        <v>0</v>
      </c>
    </row>
    <row r="261" spans="1:11" ht="25.5" x14ac:dyDescent="0.2">
      <c r="A261" s="239" t="s">
        <v>119</v>
      </c>
      <c r="B261" s="171" t="s">
        <v>157</v>
      </c>
      <c r="C261" s="158" t="s">
        <v>145</v>
      </c>
      <c r="D261" s="235" t="s">
        <v>424</v>
      </c>
      <c r="E261" s="236">
        <v>0</v>
      </c>
      <c r="F261" s="333" t="s">
        <v>145</v>
      </c>
      <c r="G261" s="112">
        <v>61090</v>
      </c>
      <c r="H261" s="236"/>
      <c r="I261" s="170">
        <v>10</v>
      </c>
      <c r="J261" s="170">
        <v>0</v>
      </c>
      <c r="K261" s="170">
        <v>0</v>
      </c>
    </row>
    <row r="262" spans="1:11" ht="25.5" x14ac:dyDescent="0.2">
      <c r="A262" s="239" t="s">
        <v>50</v>
      </c>
      <c r="B262" s="171" t="s">
        <v>157</v>
      </c>
      <c r="C262" s="158" t="s">
        <v>145</v>
      </c>
      <c r="D262" s="235" t="s">
        <v>424</v>
      </c>
      <c r="E262" s="236">
        <v>0</v>
      </c>
      <c r="F262" s="333" t="s">
        <v>145</v>
      </c>
      <c r="G262" s="112">
        <v>61090</v>
      </c>
      <c r="H262" s="236">
        <v>600</v>
      </c>
      <c r="I262" s="170">
        <v>10</v>
      </c>
      <c r="J262" s="170">
        <v>0</v>
      </c>
      <c r="K262" s="170">
        <v>0</v>
      </c>
    </row>
    <row r="263" spans="1:11" x14ac:dyDescent="0.2">
      <c r="A263" s="239" t="s">
        <v>51</v>
      </c>
      <c r="B263" s="171" t="s">
        <v>157</v>
      </c>
      <c r="C263" s="158" t="s">
        <v>145</v>
      </c>
      <c r="D263" s="235" t="s">
        <v>424</v>
      </c>
      <c r="E263" s="236">
        <v>0</v>
      </c>
      <c r="F263" s="333" t="s">
        <v>145</v>
      </c>
      <c r="G263" s="112">
        <v>61090</v>
      </c>
      <c r="H263" s="236">
        <v>610</v>
      </c>
      <c r="I263" s="170">
        <v>10</v>
      </c>
      <c r="J263" s="170">
        <v>0</v>
      </c>
      <c r="K263" s="170">
        <v>0</v>
      </c>
    </row>
    <row r="264" spans="1:11" ht="38.25" x14ac:dyDescent="0.2">
      <c r="A264" s="221" t="s">
        <v>605</v>
      </c>
      <c r="B264" s="171" t="s">
        <v>157</v>
      </c>
      <c r="C264" s="158" t="s">
        <v>145</v>
      </c>
      <c r="D264" s="301" t="s">
        <v>469</v>
      </c>
      <c r="E264" s="302"/>
      <c r="F264" s="301"/>
      <c r="G264" s="312"/>
      <c r="H264" s="302"/>
      <c r="I264" s="170">
        <v>10</v>
      </c>
      <c r="J264" s="170"/>
      <c r="K264" s="170"/>
    </row>
    <row r="265" spans="1:11" ht="25.5" x14ac:dyDescent="0.2">
      <c r="A265" s="221" t="s">
        <v>468</v>
      </c>
      <c r="B265" s="171" t="s">
        <v>157</v>
      </c>
      <c r="C265" s="158" t="s">
        <v>145</v>
      </c>
      <c r="D265" s="301" t="s">
        <v>469</v>
      </c>
      <c r="E265" s="302">
        <v>0</v>
      </c>
      <c r="F265" s="301" t="s">
        <v>144</v>
      </c>
      <c r="G265" s="312"/>
      <c r="H265" s="302"/>
      <c r="I265" s="170">
        <v>10</v>
      </c>
      <c r="J265" s="170"/>
      <c r="K265" s="170"/>
    </row>
    <row r="266" spans="1:11" ht="25.5" x14ac:dyDescent="0.2">
      <c r="A266" s="307" t="s">
        <v>119</v>
      </c>
      <c r="B266" s="171" t="s">
        <v>157</v>
      </c>
      <c r="C266" s="158" t="s">
        <v>145</v>
      </c>
      <c r="D266" s="301" t="s">
        <v>469</v>
      </c>
      <c r="E266" s="302">
        <v>0</v>
      </c>
      <c r="F266" s="301" t="s">
        <v>144</v>
      </c>
      <c r="G266" s="112">
        <v>61090</v>
      </c>
      <c r="H266" s="302"/>
      <c r="I266" s="170">
        <v>10</v>
      </c>
      <c r="J266" s="170"/>
      <c r="K266" s="170"/>
    </row>
    <row r="267" spans="1:11" ht="25.5" x14ac:dyDescent="0.2">
      <c r="A267" s="307" t="s">
        <v>50</v>
      </c>
      <c r="B267" s="171" t="s">
        <v>157</v>
      </c>
      <c r="C267" s="158" t="s">
        <v>145</v>
      </c>
      <c r="D267" s="301" t="s">
        <v>469</v>
      </c>
      <c r="E267" s="302">
        <v>0</v>
      </c>
      <c r="F267" s="301" t="s">
        <v>144</v>
      </c>
      <c r="G267" s="112">
        <v>61090</v>
      </c>
      <c r="H267" s="302">
        <v>600</v>
      </c>
      <c r="I267" s="170">
        <v>10</v>
      </c>
      <c r="J267" s="170"/>
      <c r="K267" s="170"/>
    </row>
    <row r="268" spans="1:11" x14ac:dyDescent="0.2">
      <c r="A268" s="307" t="s">
        <v>51</v>
      </c>
      <c r="B268" s="171" t="s">
        <v>157</v>
      </c>
      <c r="C268" s="158" t="s">
        <v>145</v>
      </c>
      <c r="D268" s="301" t="s">
        <v>469</v>
      </c>
      <c r="E268" s="302">
        <v>0</v>
      </c>
      <c r="F268" s="301" t="s">
        <v>144</v>
      </c>
      <c r="G268" s="112">
        <v>61090</v>
      </c>
      <c r="H268" s="302">
        <v>610</v>
      </c>
      <c r="I268" s="170">
        <v>10</v>
      </c>
      <c r="J268" s="170"/>
      <c r="K268" s="170"/>
    </row>
    <row r="269" spans="1:11" x14ac:dyDescent="0.2">
      <c r="A269" s="221" t="s">
        <v>121</v>
      </c>
      <c r="B269" s="104" t="s">
        <v>157</v>
      </c>
      <c r="C269" s="104" t="s">
        <v>155</v>
      </c>
      <c r="D269" s="243"/>
      <c r="E269" s="208"/>
      <c r="F269" s="208"/>
      <c r="G269" s="208"/>
      <c r="H269" s="208"/>
      <c r="I269" s="386">
        <f>I270+I275</f>
        <v>16430.099999999999</v>
      </c>
      <c r="J269" s="386">
        <f>J270+J275</f>
        <v>11798.400000000001</v>
      </c>
      <c r="K269" s="386">
        <f>K270+K275</f>
        <v>11798.400000000001</v>
      </c>
    </row>
    <row r="270" spans="1:11" ht="25.5" x14ac:dyDescent="0.2">
      <c r="A270" s="269" t="s">
        <v>436</v>
      </c>
      <c r="B270" s="104" t="s">
        <v>157</v>
      </c>
      <c r="C270" s="104" t="s">
        <v>155</v>
      </c>
      <c r="D270" s="104" t="s">
        <v>145</v>
      </c>
      <c r="E270" s="110"/>
      <c r="F270" s="110"/>
      <c r="G270" s="110"/>
      <c r="H270" s="110"/>
      <c r="I270" s="449">
        <v>12277.8</v>
      </c>
      <c r="J270" s="413">
        <v>9646.1</v>
      </c>
      <c r="K270" s="383">
        <v>9646.1</v>
      </c>
    </row>
    <row r="271" spans="1:11" ht="26.25" customHeight="1" x14ac:dyDescent="0.2">
      <c r="A271" s="332" t="s">
        <v>484</v>
      </c>
      <c r="B271" s="104" t="s">
        <v>157</v>
      </c>
      <c r="C271" s="104" t="s">
        <v>155</v>
      </c>
      <c r="D271" s="104" t="s">
        <v>145</v>
      </c>
      <c r="E271" s="110">
        <v>0</v>
      </c>
      <c r="F271" s="104" t="s">
        <v>155</v>
      </c>
      <c r="G271" s="112"/>
      <c r="H271" s="110"/>
      <c r="I271" s="449">
        <v>12277.8</v>
      </c>
      <c r="J271" s="413">
        <v>9646.1</v>
      </c>
      <c r="K271" s="383">
        <v>9646.1</v>
      </c>
    </row>
    <row r="272" spans="1:11" x14ac:dyDescent="0.2">
      <c r="A272" s="108" t="s">
        <v>122</v>
      </c>
      <c r="B272" s="104" t="s">
        <v>157</v>
      </c>
      <c r="C272" s="104" t="s">
        <v>155</v>
      </c>
      <c r="D272" s="104" t="s">
        <v>145</v>
      </c>
      <c r="E272" s="110">
        <v>0</v>
      </c>
      <c r="F272" s="104" t="s">
        <v>155</v>
      </c>
      <c r="G272" s="112">
        <v>61080</v>
      </c>
      <c r="H272" s="110"/>
      <c r="I272" s="449">
        <v>12277.8</v>
      </c>
      <c r="J272" s="413">
        <v>9646.1</v>
      </c>
      <c r="K272" s="383">
        <v>9646.1</v>
      </c>
    </row>
    <row r="273" spans="1:11" ht="25.5" x14ac:dyDescent="0.2">
      <c r="A273" s="108" t="s">
        <v>50</v>
      </c>
      <c r="B273" s="104" t="s">
        <v>157</v>
      </c>
      <c r="C273" s="104" t="s">
        <v>155</v>
      </c>
      <c r="D273" s="104" t="s">
        <v>145</v>
      </c>
      <c r="E273" s="110">
        <v>0</v>
      </c>
      <c r="F273" s="104" t="s">
        <v>155</v>
      </c>
      <c r="G273" s="112">
        <v>61080</v>
      </c>
      <c r="H273" s="110">
        <v>600</v>
      </c>
      <c r="I273" s="449">
        <v>12277.8</v>
      </c>
      <c r="J273" s="413">
        <v>9646.1</v>
      </c>
      <c r="K273" s="383">
        <v>9646.1</v>
      </c>
    </row>
    <row r="274" spans="1:11" x14ac:dyDescent="0.2">
      <c r="A274" s="108" t="s">
        <v>51</v>
      </c>
      <c r="B274" s="104" t="s">
        <v>157</v>
      </c>
      <c r="C274" s="104" t="s">
        <v>155</v>
      </c>
      <c r="D274" s="104" t="s">
        <v>145</v>
      </c>
      <c r="E274" s="110">
        <v>0</v>
      </c>
      <c r="F274" s="104" t="s">
        <v>155</v>
      </c>
      <c r="G274" s="112">
        <v>61080</v>
      </c>
      <c r="H274" s="110">
        <v>610</v>
      </c>
      <c r="I274" s="413">
        <v>12277.8</v>
      </c>
      <c r="J274" s="413">
        <v>9646.1</v>
      </c>
      <c r="K274" s="383">
        <v>9646.1</v>
      </c>
    </row>
    <row r="275" spans="1:11" ht="25.5" x14ac:dyDescent="0.2">
      <c r="A275" s="197" t="s">
        <v>382</v>
      </c>
      <c r="B275" s="104" t="s">
        <v>157</v>
      </c>
      <c r="C275" s="104" t="s">
        <v>155</v>
      </c>
      <c r="D275" s="104" t="s">
        <v>151</v>
      </c>
      <c r="E275" s="110"/>
      <c r="F275" s="110"/>
      <c r="G275" s="110"/>
      <c r="H275" s="110"/>
      <c r="I275" s="428">
        <v>4152.3</v>
      </c>
      <c r="J275" s="413">
        <v>2152.3000000000002</v>
      </c>
      <c r="K275" s="383">
        <v>2152.3000000000002</v>
      </c>
    </row>
    <row r="276" spans="1:11" x14ac:dyDescent="0.2">
      <c r="A276" s="343" t="s">
        <v>495</v>
      </c>
      <c r="B276" s="104" t="s">
        <v>157</v>
      </c>
      <c r="C276" s="104" t="s">
        <v>155</v>
      </c>
      <c r="D276" s="104" t="s">
        <v>151</v>
      </c>
      <c r="E276" s="110">
        <v>0</v>
      </c>
      <c r="F276" s="104" t="s">
        <v>144</v>
      </c>
      <c r="G276" s="110"/>
      <c r="H276" s="110"/>
      <c r="I276" s="428">
        <v>4152.3</v>
      </c>
      <c r="J276" s="413">
        <v>2152.3000000000002</v>
      </c>
      <c r="K276" s="383">
        <v>2152.3000000000002</v>
      </c>
    </row>
    <row r="277" spans="1:11" x14ac:dyDescent="0.2">
      <c r="A277" s="108" t="s">
        <v>122</v>
      </c>
      <c r="B277" s="104" t="s">
        <v>157</v>
      </c>
      <c r="C277" s="104" t="s">
        <v>155</v>
      </c>
      <c r="D277" s="104" t="s">
        <v>151</v>
      </c>
      <c r="E277" s="110">
        <v>0</v>
      </c>
      <c r="F277" s="104" t="s">
        <v>144</v>
      </c>
      <c r="G277" s="112">
        <v>61080</v>
      </c>
      <c r="H277" s="110"/>
      <c r="I277" s="428">
        <v>4152.3</v>
      </c>
      <c r="J277" s="413">
        <v>2152.3000000000002</v>
      </c>
      <c r="K277" s="383">
        <v>2152.3000000000002</v>
      </c>
    </row>
    <row r="278" spans="1:11" ht="25.5" x14ac:dyDescent="0.2">
      <c r="A278" s="108" t="s">
        <v>50</v>
      </c>
      <c r="B278" s="104" t="s">
        <v>157</v>
      </c>
      <c r="C278" s="104" t="s">
        <v>155</v>
      </c>
      <c r="D278" s="104" t="s">
        <v>151</v>
      </c>
      <c r="E278" s="110">
        <v>0</v>
      </c>
      <c r="F278" s="104" t="s">
        <v>144</v>
      </c>
      <c r="G278" s="112">
        <v>61080</v>
      </c>
      <c r="H278" s="110">
        <v>600</v>
      </c>
      <c r="I278" s="428">
        <v>4152.3</v>
      </c>
      <c r="J278" s="413">
        <v>2152.3000000000002</v>
      </c>
      <c r="K278" s="383">
        <v>2152.3000000000002</v>
      </c>
    </row>
    <row r="279" spans="1:11" x14ac:dyDescent="0.2">
      <c r="A279" s="108" t="s">
        <v>51</v>
      </c>
      <c r="B279" s="104" t="s">
        <v>157</v>
      </c>
      <c r="C279" s="104" t="s">
        <v>155</v>
      </c>
      <c r="D279" s="104" t="s">
        <v>151</v>
      </c>
      <c r="E279" s="110">
        <v>0</v>
      </c>
      <c r="F279" s="104" t="s">
        <v>144</v>
      </c>
      <c r="G279" s="112">
        <v>61080</v>
      </c>
      <c r="H279" s="110">
        <v>610</v>
      </c>
      <c r="I279" s="413">
        <v>4152.3</v>
      </c>
      <c r="J279" s="413">
        <v>2152.3000000000002</v>
      </c>
      <c r="K279" s="383">
        <v>2152.3000000000002</v>
      </c>
    </row>
    <row r="280" spans="1:11" x14ac:dyDescent="0.2">
      <c r="A280" s="108" t="s">
        <v>65</v>
      </c>
      <c r="B280" s="104" t="s">
        <v>157</v>
      </c>
      <c r="C280" s="104" t="s">
        <v>157</v>
      </c>
      <c r="D280" s="104"/>
      <c r="E280" s="105"/>
      <c r="F280" s="105"/>
      <c r="G280" s="105"/>
      <c r="H280" s="105"/>
      <c r="I280" s="413">
        <f>I281</f>
        <v>38.4</v>
      </c>
      <c r="J280" s="413">
        <f>J281</f>
        <v>38.4</v>
      </c>
      <c r="K280" s="383">
        <f>K281</f>
        <v>38.4</v>
      </c>
    </row>
    <row r="281" spans="1:11" ht="51.75" customHeight="1" x14ac:dyDescent="0.2">
      <c r="A281" s="136" t="s">
        <v>365</v>
      </c>
      <c r="B281" s="104" t="s">
        <v>157</v>
      </c>
      <c r="C281" s="104" t="s">
        <v>157</v>
      </c>
      <c r="D281" s="104" t="s">
        <v>159</v>
      </c>
      <c r="E281" s="105"/>
      <c r="F281" s="105"/>
      <c r="G281" s="105"/>
      <c r="H281" s="105"/>
      <c r="I281" s="413">
        <v>38.4</v>
      </c>
      <c r="J281" s="413">
        <v>38.4</v>
      </c>
      <c r="K281" s="383">
        <v>38.4</v>
      </c>
    </row>
    <row r="282" spans="1:11" ht="25.5" x14ac:dyDescent="0.2">
      <c r="A282" s="108" t="s">
        <v>136</v>
      </c>
      <c r="B282" s="104" t="s">
        <v>157</v>
      </c>
      <c r="C282" s="104" t="s">
        <v>157</v>
      </c>
      <c r="D282" s="104" t="s">
        <v>159</v>
      </c>
      <c r="E282" s="110">
        <v>0</v>
      </c>
      <c r="F282" s="104" t="s">
        <v>145</v>
      </c>
      <c r="G282" s="105"/>
      <c r="H282" s="105"/>
      <c r="I282" s="413">
        <v>38.4</v>
      </c>
      <c r="J282" s="413">
        <v>38.4</v>
      </c>
      <c r="K282" s="383">
        <v>38.4</v>
      </c>
    </row>
    <row r="283" spans="1:11" x14ac:dyDescent="0.2">
      <c r="A283" s="108" t="s">
        <v>66</v>
      </c>
      <c r="B283" s="104" t="s">
        <v>157</v>
      </c>
      <c r="C283" s="104" t="s">
        <v>157</v>
      </c>
      <c r="D283" s="104" t="s">
        <v>159</v>
      </c>
      <c r="E283" s="104">
        <v>0</v>
      </c>
      <c r="F283" s="105" t="s">
        <v>145</v>
      </c>
      <c r="G283" s="104">
        <v>42110</v>
      </c>
      <c r="H283" s="105"/>
      <c r="I283" s="413">
        <v>16.399999999999999</v>
      </c>
      <c r="J283" s="413">
        <v>16.399999999999999</v>
      </c>
      <c r="K283" s="383">
        <v>16.399999999999999</v>
      </c>
    </row>
    <row r="284" spans="1:11" ht="25.5" x14ac:dyDescent="0.2">
      <c r="A284" s="108" t="s">
        <v>36</v>
      </c>
      <c r="B284" s="104" t="s">
        <v>157</v>
      </c>
      <c r="C284" s="104" t="s">
        <v>157</v>
      </c>
      <c r="D284" s="104" t="s">
        <v>159</v>
      </c>
      <c r="E284" s="104">
        <v>0</v>
      </c>
      <c r="F284" s="104" t="s">
        <v>145</v>
      </c>
      <c r="G284" s="104">
        <v>42110</v>
      </c>
      <c r="H284" s="104">
        <v>200</v>
      </c>
      <c r="I284" s="413">
        <v>16.399999999999999</v>
      </c>
      <c r="J284" s="413">
        <v>16.399999999999999</v>
      </c>
      <c r="K284" s="383">
        <v>16.399999999999999</v>
      </c>
    </row>
    <row r="285" spans="1:11" ht="25.5" x14ac:dyDescent="0.2">
      <c r="A285" s="108" t="s">
        <v>37</v>
      </c>
      <c r="B285" s="104" t="s">
        <v>157</v>
      </c>
      <c r="C285" s="104" t="s">
        <v>157</v>
      </c>
      <c r="D285" s="104" t="s">
        <v>159</v>
      </c>
      <c r="E285" s="104">
        <v>0</v>
      </c>
      <c r="F285" s="104" t="s">
        <v>145</v>
      </c>
      <c r="G285" s="104">
        <v>42110</v>
      </c>
      <c r="H285" s="104">
        <v>240</v>
      </c>
      <c r="I285" s="413">
        <v>16.399999999999999</v>
      </c>
      <c r="J285" s="413">
        <v>16.399999999999999</v>
      </c>
      <c r="K285" s="383">
        <v>16.399999999999999</v>
      </c>
    </row>
    <row r="286" spans="1:11" ht="27.75" customHeight="1" x14ac:dyDescent="0.2">
      <c r="A286" s="108" t="s">
        <v>332</v>
      </c>
      <c r="B286" s="104" t="s">
        <v>157</v>
      </c>
      <c r="C286" s="104" t="s">
        <v>157</v>
      </c>
      <c r="D286" s="104" t="s">
        <v>159</v>
      </c>
      <c r="E286" s="104">
        <v>0</v>
      </c>
      <c r="F286" s="104" t="s">
        <v>155</v>
      </c>
      <c r="G286" s="104"/>
      <c r="H286" s="105"/>
      <c r="I286" s="413">
        <v>6</v>
      </c>
      <c r="J286" s="413">
        <v>6</v>
      </c>
      <c r="K286" s="383">
        <v>6</v>
      </c>
    </row>
    <row r="287" spans="1:11" x14ac:dyDescent="0.2">
      <c r="A287" s="108" t="s">
        <v>66</v>
      </c>
      <c r="B287" s="104" t="s">
        <v>157</v>
      </c>
      <c r="C287" s="104" t="s">
        <v>157</v>
      </c>
      <c r="D287" s="104" t="s">
        <v>159</v>
      </c>
      <c r="E287" s="104">
        <v>0</v>
      </c>
      <c r="F287" s="104" t="s">
        <v>155</v>
      </c>
      <c r="G287" s="104">
        <v>42110</v>
      </c>
      <c r="H287" s="105"/>
      <c r="I287" s="413">
        <v>6</v>
      </c>
      <c r="J287" s="413">
        <v>6</v>
      </c>
      <c r="K287" s="383">
        <v>6</v>
      </c>
    </row>
    <row r="288" spans="1:11" ht="25.5" x14ac:dyDescent="0.2">
      <c r="A288" s="108" t="s">
        <v>36</v>
      </c>
      <c r="B288" s="104" t="s">
        <v>157</v>
      </c>
      <c r="C288" s="104" t="s">
        <v>157</v>
      </c>
      <c r="D288" s="104" t="s">
        <v>159</v>
      </c>
      <c r="E288" s="104" t="s">
        <v>160</v>
      </c>
      <c r="F288" s="104" t="s">
        <v>155</v>
      </c>
      <c r="G288" s="104" t="s">
        <v>161</v>
      </c>
      <c r="H288" s="104">
        <v>200</v>
      </c>
      <c r="I288" s="413">
        <v>6</v>
      </c>
      <c r="J288" s="413">
        <v>6</v>
      </c>
      <c r="K288" s="383">
        <v>6</v>
      </c>
    </row>
    <row r="289" spans="1:11" ht="25.5" x14ac:dyDescent="0.2">
      <c r="A289" s="108" t="s">
        <v>37</v>
      </c>
      <c r="B289" s="104" t="s">
        <v>157</v>
      </c>
      <c r="C289" s="104" t="s">
        <v>157</v>
      </c>
      <c r="D289" s="104" t="s">
        <v>159</v>
      </c>
      <c r="E289" s="104">
        <v>0</v>
      </c>
      <c r="F289" s="104" t="s">
        <v>155</v>
      </c>
      <c r="G289" s="104">
        <v>42110</v>
      </c>
      <c r="H289" s="104">
        <v>240</v>
      </c>
      <c r="I289" s="413">
        <v>6</v>
      </c>
      <c r="J289" s="413">
        <v>6</v>
      </c>
      <c r="K289" s="383">
        <v>6</v>
      </c>
    </row>
    <row r="290" spans="1:11" ht="25.5" x14ac:dyDescent="0.2">
      <c r="A290" s="108" t="s">
        <v>333</v>
      </c>
      <c r="B290" s="104" t="s">
        <v>157</v>
      </c>
      <c r="C290" s="104" t="s">
        <v>157</v>
      </c>
      <c r="D290" s="104" t="s">
        <v>159</v>
      </c>
      <c r="E290" s="104">
        <v>0</v>
      </c>
      <c r="F290" s="104" t="s">
        <v>146</v>
      </c>
      <c r="G290" s="104"/>
      <c r="H290" s="105"/>
      <c r="I290" s="413">
        <v>4</v>
      </c>
      <c r="J290" s="413">
        <v>4</v>
      </c>
      <c r="K290" s="383">
        <v>4</v>
      </c>
    </row>
    <row r="291" spans="1:11" x14ac:dyDescent="0.2">
      <c r="A291" s="108" t="s">
        <v>66</v>
      </c>
      <c r="B291" s="104" t="s">
        <v>157</v>
      </c>
      <c r="C291" s="104" t="s">
        <v>157</v>
      </c>
      <c r="D291" s="104" t="s">
        <v>159</v>
      </c>
      <c r="E291" s="104">
        <v>0</v>
      </c>
      <c r="F291" s="104" t="s">
        <v>146</v>
      </c>
      <c r="G291" s="104">
        <v>42110</v>
      </c>
      <c r="H291" s="105"/>
      <c r="I291" s="413">
        <v>4</v>
      </c>
      <c r="J291" s="413">
        <v>4</v>
      </c>
      <c r="K291" s="383">
        <v>4</v>
      </c>
    </row>
    <row r="292" spans="1:11" ht="25.5" x14ac:dyDescent="0.2">
      <c r="A292" s="108" t="s">
        <v>36</v>
      </c>
      <c r="B292" s="104" t="s">
        <v>157</v>
      </c>
      <c r="C292" s="104" t="s">
        <v>157</v>
      </c>
      <c r="D292" s="104" t="s">
        <v>159</v>
      </c>
      <c r="E292" s="104">
        <v>0</v>
      </c>
      <c r="F292" s="104" t="s">
        <v>146</v>
      </c>
      <c r="G292" s="104" t="s">
        <v>161</v>
      </c>
      <c r="H292" s="104">
        <v>200</v>
      </c>
      <c r="I292" s="413">
        <v>4</v>
      </c>
      <c r="J292" s="413">
        <v>4</v>
      </c>
      <c r="K292" s="383">
        <v>4</v>
      </c>
    </row>
    <row r="293" spans="1:11" ht="25.5" x14ac:dyDescent="0.2">
      <c r="A293" s="108" t="s">
        <v>37</v>
      </c>
      <c r="B293" s="104" t="s">
        <v>157</v>
      </c>
      <c r="C293" s="104" t="s">
        <v>157</v>
      </c>
      <c r="D293" s="104" t="s">
        <v>159</v>
      </c>
      <c r="E293" s="104" t="s">
        <v>160</v>
      </c>
      <c r="F293" s="104" t="s">
        <v>146</v>
      </c>
      <c r="G293" s="104" t="s">
        <v>161</v>
      </c>
      <c r="H293" s="104">
        <v>240</v>
      </c>
      <c r="I293" s="413">
        <v>4</v>
      </c>
      <c r="J293" s="413">
        <v>4</v>
      </c>
      <c r="K293" s="383">
        <v>4</v>
      </c>
    </row>
    <row r="294" spans="1:11" ht="25.5" x14ac:dyDescent="0.2">
      <c r="A294" s="108" t="s">
        <v>137</v>
      </c>
      <c r="B294" s="104" t="s">
        <v>157</v>
      </c>
      <c r="C294" s="104" t="s">
        <v>157</v>
      </c>
      <c r="D294" s="104" t="s">
        <v>159</v>
      </c>
      <c r="E294" s="104" t="s">
        <v>160</v>
      </c>
      <c r="F294" s="104" t="s">
        <v>152</v>
      </c>
      <c r="G294" s="104"/>
      <c r="H294" s="105"/>
      <c r="I294" s="413">
        <v>4</v>
      </c>
      <c r="J294" s="413">
        <v>4</v>
      </c>
      <c r="K294" s="383">
        <v>4</v>
      </c>
    </row>
    <row r="295" spans="1:11" x14ac:dyDescent="0.2">
      <c r="A295" s="108" t="s">
        <v>66</v>
      </c>
      <c r="B295" s="104" t="s">
        <v>157</v>
      </c>
      <c r="C295" s="104" t="s">
        <v>157</v>
      </c>
      <c r="D295" s="104" t="s">
        <v>159</v>
      </c>
      <c r="E295" s="104" t="s">
        <v>160</v>
      </c>
      <c r="F295" s="104" t="s">
        <v>152</v>
      </c>
      <c r="G295" s="105" t="s">
        <v>161</v>
      </c>
      <c r="H295" s="105"/>
      <c r="I295" s="413">
        <v>4</v>
      </c>
      <c r="J295" s="413">
        <v>4</v>
      </c>
      <c r="K295" s="383">
        <v>4</v>
      </c>
    </row>
    <row r="296" spans="1:11" ht="25.5" x14ac:dyDescent="0.2">
      <c r="A296" s="108" t="s">
        <v>36</v>
      </c>
      <c r="B296" s="104" t="s">
        <v>157</v>
      </c>
      <c r="C296" s="104" t="s">
        <v>157</v>
      </c>
      <c r="D296" s="104" t="s">
        <v>159</v>
      </c>
      <c r="E296" s="104" t="s">
        <v>160</v>
      </c>
      <c r="F296" s="104" t="s">
        <v>152</v>
      </c>
      <c r="G296" s="104" t="s">
        <v>161</v>
      </c>
      <c r="H296" s="104">
        <v>200</v>
      </c>
      <c r="I296" s="413">
        <v>4</v>
      </c>
      <c r="J296" s="413">
        <v>4</v>
      </c>
      <c r="K296" s="383">
        <v>4</v>
      </c>
    </row>
    <row r="297" spans="1:11" ht="25.5" x14ac:dyDescent="0.2">
      <c r="A297" s="108" t="s">
        <v>37</v>
      </c>
      <c r="B297" s="104" t="s">
        <v>157</v>
      </c>
      <c r="C297" s="104" t="s">
        <v>157</v>
      </c>
      <c r="D297" s="104" t="s">
        <v>159</v>
      </c>
      <c r="E297" s="104" t="s">
        <v>160</v>
      </c>
      <c r="F297" s="104" t="s">
        <v>152</v>
      </c>
      <c r="G297" s="104" t="s">
        <v>161</v>
      </c>
      <c r="H297" s="104">
        <v>240</v>
      </c>
      <c r="I297" s="413">
        <v>4</v>
      </c>
      <c r="J297" s="413">
        <v>4</v>
      </c>
      <c r="K297" s="383">
        <v>4</v>
      </c>
    </row>
    <row r="298" spans="1:11" ht="25.5" x14ac:dyDescent="0.2">
      <c r="A298" s="108" t="s">
        <v>138</v>
      </c>
      <c r="B298" s="104" t="s">
        <v>157</v>
      </c>
      <c r="C298" s="104" t="s">
        <v>157</v>
      </c>
      <c r="D298" s="104" t="s">
        <v>159</v>
      </c>
      <c r="E298" s="104" t="s">
        <v>160</v>
      </c>
      <c r="F298" s="104" t="s">
        <v>157</v>
      </c>
      <c r="G298" s="104"/>
      <c r="H298" s="105"/>
      <c r="I298" s="413">
        <v>8</v>
      </c>
      <c r="J298" s="413">
        <v>8</v>
      </c>
      <c r="K298" s="383">
        <v>8</v>
      </c>
    </row>
    <row r="299" spans="1:11" x14ac:dyDescent="0.2">
      <c r="A299" s="108" t="s">
        <v>66</v>
      </c>
      <c r="B299" s="104" t="s">
        <v>157</v>
      </c>
      <c r="C299" s="104" t="s">
        <v>157</v>
      </c>
      <c r="D299" s="104" t="s">
        <v>159</v>
      </c>
      <c r="E299" s="104" t="s">
        <v>160</v>
      </c>
      <c r="F299" s="105" t="s">
        <v>157</v>
      </c>
      <c r="G299" s="105" t="s">
        <v>161</v>
      </c>
      <c r="H299" s="105"/>
      <c r="I299" s="413">
        <v>8</v>
      </c>
      <c r="J299" s="413">
        <v>8</v>
      </c>
      <c r="K299" s="383">
        <v>8</v>
      </c>
    </row>
    <row r="300" spans="1:11" ht="25.5" x14ac:dyDescent="0.2">
      <c r="A300" s="108" t="s">
        <v>36</v>
      </c>
      <c r="B300" s="104" t="s">
        <v>157</v>
      </c>
      <c r="C300" s="104" t="s">
        <v>157</v>
      </c>
      <c r="D300" s="104" t="s">
        <v>159</v>
      </c>
      <c r="E300" s="104" t="s">
        <v>160</v>
      </c>
      <c r="F300" s="104" t="s">
        <v>157</v>
      </c>
      <c r="G300" s="104" t="s">
        <v>161</v>
      </c>
      <c r="H300" s="104">
        <v>200</v>
      </c>
      <c r="I300" s="413">
        <v>8</v>
      </c>
      <c r="J300" s="413">
        <v>8</v>
      </c>
      <c r="K300" s="383">
        <v>8</v>
      </c>
    </row>
    <row r="301" spans="1:11" ht="25.5" x14ac:dyDescent="0.2">
      <c r="A301" s="108" t="s">
        <v>37</v>
      </c>
      <c r="B301" s="104" t="s">
        <v>157</v>
      </c>
      <c r="C301" s="104" t="s">
        <v>157</v>
      </c>
      <c r="D301" s="104" t="s">
        <v>159</v>
      </c>
      <c r="E301" s="104" t="s">
        <v>160</v>
      </c>
      <c r="F301" s="104" t="s">
        <v>157</v>
      </c>
      <c r="G301" s="104" t="s">
        <v>161</v>
      </c>
      <c r="H301" s="104">
        <v>240</v>
      </c>
      <c r="I301" s="413">
        <v>8</v>
      </c>
      <c r="J301" s="413">
        <v>8</v>
      </c>
      <c r="K301" s="383">
        <v>8</v>
      </c>
    </row>
    <row r="302" spans="1:11" x14ac:dyDescent="0.2">
      <c r="A302" s="108" t="s">
        <v>123</v>
      </c>
      <c r="B302" s="104" t="s">
        <v>157</v>
      </c>
      <c r="C302" s="104" t="s">
        <v>156</v>
      </c>
      <c r="D302" s="104"/>
      <c r="E302" s="105"/>
      <c r="F302" s="105"/>
      <c r="G302" s="105"/>
      <c r="H302" s="105"/>
      <c r="I302" s="413">
        <f>I303</f>
        <v>3644.4</v>
      </c>
      <c r="J302" s="413">
        <f>J303+J313</f>
        <v>2730.7</v>
      </c>
      <c r="K302" s="383">
        <f>K303+K313</f>
        <v>2730.8</v>
      </c>
    </row>
    <row r="303" spans="1:11" ht="25.5" x14ac:dyDescent="0.2">
      <c r="A303" s="269" t="s">
        <v>436</v>
      </c>
      <c r="B303" s="104" t="s">
        <v>157</v>
      </c>
      <c r="C303" s="104" t="s">
        <v>156</v>
      </c>
      <c r="D303" s="104" t="s">
        <v>145</v>
      </c>
      <c r="E303" s="105"/>
      <c r="F303" s="105"/>
      <c r="G303" s="105"/>
      <c r="H303" s="105"/>
      <c r="I303" s="413">
        <f>I304+I313</f>
        <v>3644.4</v>
      </c>
      <c r="J303" s="413">
        <v>1543.8</v>
      </c>
      <c r="K303" s="383">
        <v>1543.8</v>
      </c>
    </row>
    <row r="304" spans="1:11" ht="36.75" customHeight="1" x14ac:dyDescent="0.2">
      <c r="A304" s="332" t="s">
        <v>124</v>
      </c>
      <c r="B304" s="104" t="s">
        <v>157</v>
      </c>
      <c r="C304" s="104" t="s">
        <v>156</v>
      </c>
      <c r="D304" s="104" t="s">
        <v>145</v>
      </c>
      <c r="E304" s="104" t="s">
        <v>160</v>
      </c>
      <c r="F304" s="104" t="s">
        <v>152</v>
      </c>
      <c r="G304" s="105"/>
      <c r="H304" s="105"/>
      <c r="I304" s="413">
        <f>I305</f>
        <v>2443.8000000000002</v>
      </c>
      <c r="J304" s="413">
        <v>1543.8</v>
      </c>
      <c r="K304" s="383">
        <v>1543.8</v>
      </c>
    </row>
    <row r="305" spans="1:11" ht="39" customHeight="1" x14ac:dyDescent="0.2">
      <c r="A305" s="108" t="s">
        <v>125</v>
      </c>
      <c r="B305" s="104" t="s">
        <v>157</v>
      </c>
      <c r="C305" s="104" t="s">
        <v>156</v>
      </c>
      <c r="D305" s="104" t="s">
        <v>145</v>
      </c>
      <c r="E305" s="105" t="s">
        <v>160</v>
      </c>
      <c r="F305" s="105" t="s">
        <v>152</v>
      </c>
      <c r="G305" s="104">
        <v>61120</v>
      </c>
      <c r="H305" s="105"/>
      <c r="I305" s="413">
        <f>I306+I308</f>
        <v>2443.8000000000002</v>
      </c>
      <c r="J305" s="413">
        <v>1543.8</v>
      </c>
      <c r="K305" s="383">
        <v>1543.8</v>
      </c>
    </row>
    <row r="306" spans="1:11" ht="48" x14ac:dyDescent="0.2">
      <c r="A306" s="4" t="s">
        <v>33</v>
      </c>
      <c r="B306" s="104" t="s">
        <v>157</v>
      </c>
      <c r="C306" s="104" t="s">
        <v>156</v>
      </c>
      <c r="D306" s="104" t="s">
        <v>145</v>
      </c>
      <c r="E306" s="104" t="s">
        <v>160</v>
      </c>
      <c r="F306" s="104" t="s">
        <v>152</v>
      </c>
      <c r="G306" s="104">
        <v>61120</v>
      </c>
      <c r="H306" s="104">
        <v>100</v>
      </c>
      <c r="I306" s="444">
        <v>2300</v>
      </c>
      <c r="J306" s="413">
        <v>1100</v>
      </c>
      <c r="K306" s="383">
        <v>1100</v>
      </c>
    </row>
    <row r="307" spans="1:11" x14ac:dyDescent="0.2">
      <c r="A307" s="197" t="s">
        <v>94</v>
      </c>
      <c r="B307" s="104" t="s">
        <v>157</v>
      </c>
      <c r="C307" s="104" t="s">
        <v>156</v>
      </c>
      <c r="D307" s="104" t="s">
        <v>145</v>
      </c>
      <c r="E307" s="104" t="s">
        <v>160</v>
      </c>
      <c r="F307" s="104" t="s">
        <v>152</v>
      </c>
      <c r="G307" s="104">
        <v>61120</v>
      </c>
      <c r="H307" s="104">
        <v>110</v>
      </c>
      <c r="I307" s="413">
        <v>2300</v>
      </c>
      <c r="J307" s="413">
        <v>1100</v>
      </c>
      <c r="K307" s="383">
        <v>1100</v>
      </c>
    </row>
    <row r="308" spans="1:11" ht="25.5" x14ac:dyDescent="0.2">
      <c r="A308" s="108" t="s">
        <v>36</v>
      </c>
      <c r="B308" s="104" t="s">
        <v>157</v>
      </c>
      <c r="C308" s="104" t="s">
        <v>156</v>
      </c>
      <c r="D308" s="104" t="s">
        <v>145</v>
      </c>
      <c r="E308" s="104" t="s">
        <v>160</v>
      </c>
      <c r="F308" s="104" t="s">
        <v>152</v>
      </c>
      <c r="G308" s="104">
        <v>61120</v>
      </c>
      <c r="H308" s="104">
        <v>200</v>
      </c>
      <c r="I308" s="413">
        <v>143.80000000000001</v>
      </c>
      <c r="J308" s="413">
        <v>443.8</v>
      </c>
      <c r="K308" s="383">
        <v>443.8</v>
      </c>
    </row>
    <row r="309" spans="1:11" ht="25.5" x14ac:dyDescent="0.2">
      <c r="A309" s="108" t="s">
        <v>37</v>
      </c>
      <c r="B309" s="104" t="s">
        <v>157</v>
      </c>
      <c r="C309" s="104" t="s">
        <v>156</v>
      </c>
      <c r="D309" s="104" t="s">
        <v>145</v>
      </c>
      <c r="E309" s="104" t="s">
        <v>160</v>
      </c>
      <c r="F309" s="104" t="s">
        <v>152</v>
      </c>
      <c r="G309" s="104">
        <v>61120</v>
      </c>
      <c r="H309" s="104">
        <v>240</v>
      </c>
      <c r="I309" s="413">
        <v>143.80000000000001</v>
      </c>
      <c r="J309" s="413">
        <v>443.8</v>
      </c>
      <c r="K309" s="383">
        <v>443.8</v>
      </c>
    </row>
    <row r="310" spans="1:11" x14ac:dyDescent="0.2">
      <c r="A310" s="135" t="s">
        <v>38</v>
      </c>
      <c r="B310" s="134" t="s">
        <v>157</v>
      </c>
      <c r="C310" s="134" t="s">
        <v>156</v>
      </c>
      <c r="D310" s="134" t="s">
        <v>145</v>
      </c>
      <c r="E310" s="134" t="s">
        <v>160</v>
      </c>
      <c r="F310" s="134" t="s">
        <v>152</v>
      </c>
      <c r="G310" s="134">
        <v>61120</v>
      </c>
      <c r="H310" s="134" t="s">
        <v>162</v>
      </c>
      <c r="I310" s="170">
        <v>0</v>
      </c>
      <c r="J310" s="170">
        <v>0</v>
      </c>
      <c r="K310" s="170">
        <v>0</v>
      </c>
    </row>
    <row r="311" spans="1:11" x14ac:dyDescent="0.2">
      <c r="A311" s="239" t="s">
        <v>422</v>
      </c>
      <c r="B311" s="238" t="s">
        <v>157</v>
      </c>
      <c r="C311" s="238" t="s">
        <v>156</v>
      </c>
      <c r="D311" s="238" t="s">
        <v>145</v>
      </c>
      <c r="E311" s="238" t="s">
        <v>160</v>
      </c>
      <c r="F311" s="238" t="s">
        <v>152</v>
      </c>
      <c r="G311" s="238">
        <v>61120</v>
      </c>
      <c r="H311" s="238" t="s">
        <v>421</v>
      </c>
      <c r="I311" s="170">
        <v>0</v>
      </c>
      <c r="J311" s="170">
        <v>0</v>
      </c>
      <c r="K311" s="170">
        <v>0</v>
      </c>
    </row>
    <row r="312" spans="1:11" x14ac:dyDescent="0.2">
      <c r="A312" s="135" t="s">
        <v>39</v>
      </c>
      <c r="B312" s="134" t="s">
        <v>157</v>
      </c>
      <c r="C312" s="134" t="s">
        <v>156</v>
      </c>
      <c r="D312" s="134" t="s">
        <v>145</v>
      </c>
      <c r="E312" s="134" t="s">
        <v>160</v>
      </c>
      <c r="F312" s="134" t="s">
        <v>152</v>
      </c>
      <c r="G312" s="134">
        <v>61120</v>
      </c>
      <c r="H312" s="134" t="s">
        <v>194</v>
      </c>
      <c r="I312" s="170">
        <v>0</v>
      </c>
      <c r="J312" s="170">
        <v>0</v>
      </c>
      <c r="K312" s="170">
        <v>0</v>
      </c>
    </row>
    <row r="313" spans="1:11" ht="25.5" x14ac:dyDescent="0.2">
      <c r="A313" s="332" t="s">
        <v>486</v>
      </c>
      <c r="B313" s="140" t="s">
        <v>157</v>
      </c>
      <c r="C313" s="139" t="s">
        <v>156</v>
      </c>
      <c r="D313" s="140" t="s">
        <v>145</v>
      </c>
      <c r="E313" s="110">
        <v>0</v>
      </c>
      <c r="F313" s="140" t="s">
        <v>157</v>
      </c>
      <c r="G313" s="140"/>
      <c r="H313" s="142"/>
      <c r="I313" s="423">
        <v>1200.5999999999999</v>
      </c>
      <c r="J313" s="423">
        <v>1186.9000000000001</v>
      </c>
      <c r="K313" s="423">
        <v>1187</v>
      </c>
    </row>
    <row r="314" spans="1:11" ht="60" x14ac:dyDescent="0.2">
      <c r="A314" s="184" t="s">
        <v>440</v>
      </c>
      <c r="B314" s="140" t="s">
        <v>157</v>
      </c>
      <c r="C314" s="139" t="s">
        <v>156</v>
      </c>
      <c r="D314" s="140" t="s">
        <v>145</v>
      </c>
      <c r="E314" s="110">
        <v>0</v>
      </c>
      <c r="F314" s="140" t="s">
        <v>157</v>
      </c>
      <c r="G314" s="140">
        <v>77210</v>
      </c>
      <c r="H314" s="142"/>
      <c r="I314" s="423">
        <v>1200.5999999999999</v>
      </c>
      <c r="J314" s="423">
        <v>1186.9000000000001</v>
      </c>
      <c r="K314" s="423">
        <v>1187</v>
      </c>
    </row>
    <row r="315" spans="1:11" ht="25.5" x14ac:dyDescent="0.2">
      <c r="A315" s="141" t="s">
        <v>50</v>
      </c>
      <c r="B315" s="140" t="s">
        <v>157</v>
      </c>
      <c r="C315" s="139" t="s">
        <v>156</v>
      </c>
      <c r="D315" s="140" t="s">
        <v>145</v>
      </c>
      <c r="E315" s="110">
        <v>0</v>
      </c>
      <c r="F315" s="140" t="s">
        <v>157</v>
      </c>
      <c r="G315" s="140">
        <v>77210</v>
      </c>
      <c r="H315" s="140">
        <v>600</v>
      </c>
      <c r="I315" s="423">
        <v>1200.5999999999999</v>
      </c>
      <c r="J315" s="423">
        <v>1186.9000000000001</v>
      </c>
      <c r="K315" s="423">
        <v>1187</v>
      </c>
    </row>
    <row r="316" spans="1:11" x14ac:dyDescent="0.2">
      <c r="A316" s="141" t="s">
        <v>51</v>
      </c>
      <c r="B316" s="140" t="s">
        <v>157</v>
      </c>
      <c r="C316" s="139" t="s">
        <v>156</v>
      </c>
      <c r="D316" s="140" t="s">
        <v>145</v>
      </c>
      <c r="E316" s="110">
        <v>0</v>
      </c>
      <c r="F316" s="140" t="s">
        <v>157</v>
      </c>
      <c r="G316" s="140">
        <v>77210</v>
      </c>
      <c r="H316" s="140">
        <v>610</v>
      </c>
      <c r="I316" s="423">
        <v>1200.5999999999999</v>
      </c>
      <c r="J316" s="423">
        <v>1186.9000000000001</v>
      </c>
      <c r="K316" s="423">
        <v>1187</v>
      </c>
    </row>
    <row r="317" spans="1:11" x14ac:dyDescent="0.2">
      <c r="A317" s="106" t="s">
        <v>68</v>
      </c>
      <c r="B317" s="113" t="s">
        <v>147</v>
      </c>
      <c r="C317" s="113"/>
      <c r="D317" s="113"/>
      <c r="E317" s="117"/>
      <c r="F317" s="117"/>
      <c r="G317" s="117"/>
      <c r="H317" s="117"/>
      <c r="I317" s="389">
        <f>I318+I340</f>
        <v>37465.700000000004</v>
      </c>
      <c r="J317" s="389">
        <f>J318+J340</f>
        <v>41653.200000000004</v>
      </c>
      <c r="K317" s="389">
        <f>K318+K340</f>
        <v>42131.3</v>
      </c>
    </row>
    <row r="318" spans="1:11" x14ac:dyDescent="0.2">
      <c r="A318" s="108" t="s">
        <v>126</v>
      </c>
      <c r="B318" s="104" t="s">
        <v>147</v>
      </c>
      <c r="C318" s="104" t="s">
        <v>144</v>
      </c>
      <c r="D318" s="104"/>
      <c r="E318" s="105"/>
      <c r="F318" s="105"/>
      <c r="G318" s="105"/>
      <c r="H318" s="105"/>
      <c r="I318" s="413">
        <f>I319</f>
        <v>30163.4</v>
      </c>
      <c r="J318" s="413">
        <f>J319</f>
        <v>36350.9</v>
      </c>
      <c r="K318" s="383">
        <f>K319</f>
        <v>36829</v>
      </c>
    </row>
    <row r="319" spans="1:11" ht="25.5" x14ac:dyDescent="0.2">
      <c r="A319" s="197" t="s">
        <v>382</v>
      </c>
      <c r="B319" s="104" t="s">
        <v>147</v>
      </c>
      <c r="C319" s="104" t="s">
        <v>144</v>
      </c>
      <c r="D319" s="104" t="s">
        <v>151</v>
      </c>
      <c r="E319" s="105"/>
      <c r="F319" s="105"/>
      <c r="G319" s="105"/>
      <c r="H319" s="105"/>
      <c r="I319" s="413">
        <f t="shared" ref="I319:J319" si="23">I320+I329+I326</f>
        <v>30163.4</v>
      </c>
      <c r="J319" s="413">
        <f t="shared" si="23"/>
        <v>36350.9</v>
      </c>
      <c r="K319" s="383">
        <f t="shared" ref="K319" si="24">K320+K329+K326</f>
        <v>36829</v>
      </c>
    </row>
    <row r="320" spans="1:11" ht="25.5" x14ac:dyDescent="0.2">
      <c r="A320" s="332" t="s">
        <v>493</v>
      </c>
      <c r="B320" s="104" t="s">
        <v>147</v>
      </c>
      <c r="C320" s="104" t="s">
        <v>144</v>
      </c>
      <c r="D320" s="104" t="s">
        <v>151</v>
      </c>
      <c r="E320" s="104">
        <v>0</v>
      </c>
      <c r="F320" s="104" t="s">
        <v>155</v>
      </c>
      <c r="G320" s="105"/>
      <c r="H320" s="105"/>
      <c r="I320" s="413">
        <v>706.9</v>
      </c>
      <c r="J320" s="413">
        <v>706.9</v>
      </c>
      <c r="K320" s="383">
        <v>706.9</v>
      </c>
    </row>
    <row r="321" spans="1:11" x14ac:dyDescent="0.2">
      <c r="A321" s="108" t="s">
        <v>127</v>
      </c>
      <c r="B321" s="104" t="s">
        <v>147</v>
      </c>
      <c r="C321" s="104" t="s">
        <v>144</v>
      </c>
      <c r="D321" s="104" t="s">
        <v>151</v>
      </c>
      <c r="E321" s="104">
        <v>0</v>
      </c>
      <c r="F321" s="104" t="s">
        <v>155</v>
      </c>
      <c r="G321" s="104">
        <v>61150</v>
      </c>
      <c r="H321" s="105"/>
      <c r="I321" s="413">
        <v>706.9</v>
      </c>
      <c r="J321" s="413">
        <v>706.9</v>
      </c>
      <c r="K321" s="383">
        <v>706.9</v>
      </c>
    </row>
    <row r="322" spans="1:11" ht="27" customHeight="1" x14ac:dyDescent="0.2">
      <c r="A322" s="108" t="s">
        <v>50</v>
      </c>
      <c r="B322" s="104" t="s">
        <v>147</v>
      </c>
      <c r="C322" s="104" t="s">
        <v>144</v>
      </c>
      <c r="D322" s="104" t="s">
        <v>151</v>
      </c>
      <c r="E322" s="104">
        <v>0</v>
      </c>
      <c r="F322" s="104" t="s">
        <v>155</v>
      </c>
      <c r="G322" s="104">
        <v>61150</v>
      </c>
      <c r="H322" s="104">
        <v>600</v>
      </c>
      <c r="I322" s="413">
        <v>706.9</v>
      </c>
      <c r="J322" s="413">
        <v>706.9</v>
      </c>
      <c r="K322" s="383">
        <v>706.9</v>
      </c>
    </row>
    <row r="323" spans="1:11" x14ac:dyDescent="0.2">
      <c r="A323" s="108" t="s">
        <v>51</v>
      </c>
      <c r="B323" s="104" t="s">
        <v>147</v>
      </c>
      <c r="C323" s="104" t="s">
        <v>144</v>
      </c>
      <c r="D323" s="104" t="s">
        <v>151</v>
      </c>
      <c r="E323" s="104">
        <v>0</v>
      </c>
      <c r="F323" s="104" t="s">
        <v>155</v>
      </c>
      <c r="G323" s="104">
        <v>61150</v>
      </c>
      <c r="H323" s="104">
        <v>610</v>
      </c>
      <c r="I323" s="413">
        <v>706.9</v>
      </c>
      <c r="J323" s="413">
        <v>706.9</v>
      </c>
      <c r="K323" s="383">
        <v>706.9</v>
      </c>
    </row>
    <row r="324" spans="1:11" x14ac:dyDescent="0.2">
      <c r="A324" s="416" t="s">
        <v>60</v>
      </c>
      <c r="B324" s="512" t="s">
        <v>147</v>
      </c>
      <c r="C324" s="512" t="s">
        <v>144</v>
      </c>
      <c r="D324" s="512" t="s">
        <v>151</v>
      </c>
      <c r="E324" s="512">
        <v>0</v>
      </c>
      <c r="F324" s="512" t="s">
        <v>151</v>
      </c>
      <c r="G324" s="513"/>
      <c r="H324" s="513"/>
      <c r="I324" s="516">
        <v>19601.5</v>
      </c>
      <c r="J324" s="516">
        <v>28789</v>
      </c>
      <c r="K324" s="516">
        <v>29267.1</v>
      </c>
    </row>
    <row r="325" spans="1:11" ht="38.25" x14ac:dyDescent="0.2">
      <c r="A325" s="416" t="s">
        <v>140</v>
      </c>
      <c r="B325" s="512"/>
      <c r="C325" s="512"/>
      <c r="D325" s="512"/>
      <c r="E325" s="512"/>
      <c r="F325" s="512"/>
      <c r="G325" s="513"/>
      <c r="H325" s="513"/>
      <c r="I325" s="486"/>
      <c r="J325" s="486"/>
      <c r="K325" s="486"/>
    </row>
    <row r="326" spans="1:11" ht="25.5" x14ac:dyDescent="0.2">
      <c r="A326" s="108" t="s">
        <v>128</v>
      </c>
      <c r="B326" s="104" t="s">
        <v>147</v>
      </c>
      <c r="C326" s="104" t="s">
        <v>144</v>
      </c>
      <c r="D326" s="104" t="s">
        <v>151</v>
      </c>
      <c r="E326" s="104">
        <v>0</v>
      </c>
      <c r="F326" s="104" t="s">
        <v>151</v>
      </c>
      <c r="G326" s="104">
        <v>61140</v>
      </c>
      <c r="H326" s="105"/>
      <c r="I326" s="428">
        <v>19601.5</v>
      </c>
      <c r="J326" s="417">
        <v>28789</v>
      </c>
      <c r="K326" s="417">
        <v>29267.1</v>
      </c>
    </row>
    <row r="327" spans="1:11" ht="25.5" customHeight="1" x14ac:dyDescent="0.2">
      <c r="A327" s="108" t="s">
        <v>50</v>
      </c>
      <c r="B327" s="104" t="s">
        <v>147</v>
      </c>
      <c r="C327" s="104" t="s">
        <v>144</v>
      </c>
      <c r="D327" s="104" t="s">
        <v>151</v>
      </c>
      <c r="E327" s="104">
        <v>0</v>
      </c>
      <c r="F327" s="104" t="s">
        <v>151</v>
      </c>
      <c r="G327" s="104">
        <v>61140</v>
      </c>
      <c r="H327" s="104">
        <v>600</v>
      </c>
      <c r="I327" s="428">
        <v>19601.5</v>
      </c>
      <c r="J327" s="417">
        <v>28789</v>
      </c>
      <c r="K327" s="417">
        <v>29267.1</v>
      </c>
    </row>
    <row r="328" spans="1:11" x14ac:dyDescent="0.2">
      <c r="A328" s="108" t="s">
        <v>51</v>
      </c>
      <c r="B328" s="104" t="s">
        <v>147</v>
      </c>
      <c r="C328" s="104" t="s">
        <v>144</v>
      </c>
      <c r="D328" s="104" t="s">
        <v>151</v>
      </c>
      <c r="E328" s="104">
        <v>0</v>
      </c>
      <c r="F328" s="104" t="s">
        <v>151</v>
      </c>
      <c r="G328" s="104">
        <v>61140</v>
      </c>
      <c r="H328" s="104">
        <v>610</v>
      </c>
      <c r="I328" s="413">
        <v>19601.5</v>
      </c>
      <c r="J328" s="413">
        <v>28789</v>
      </c>
      <c r="K328" s="383">
        <v>29267.1</v>
      </c>
    </row>
    <row r="329" spans="1:11" x14ac:dyDescent="0.2">
      <c r="A329" s="108" t="s">
        <v>129</v>
      </c>
      <c r="B329" s="104" t="s">
        <v>147</v>
      </c>
      <c r="C329" s="104" t="s">
        <v>144</v>
      </c>
      <c r="D329" s="104" t="s">
        <v>151</v>
      </c>
      <c r="E329" s="104">
        <v>0</v>
      </c>
      <c r="F329" s="104" t="s">
        <v>152</v>
      </c>
      <c r="G329" s="105"/>
      <c r="H329" s="105"/>
      <c r="I329" s="387">
        <v>9855</v>
      </c>
      <c r="J329" s="387">
        <v>6855</v>
      </c>
      <c r="K329" s="387">
        <v>6855</v>
      </c>
    </row>
    <row r="330" spans="1:11" x14ac:dyDescent="0.2">
      <c r="A330" s="108" t="s">
        <v>130</v>
      </c>
      <c r="B330" s="104" t="s">
        <v>147</v>
      </c>
      <c r="C330" s="104" t="s">
        <v>144</v>
      </c>
      <c r="D330" s="104" t="s">
        <v>151</v>
      </c>
      <c r="E330" s="104">
        <v>0</v>
      </c>
      <c r="F330" s="104" t="s">
        <v>152</v>
      </c>
      <c r="G330" s="104">
        <v>61160</v>
      </c>
      <c r="H330" s="105"/>
      <c r="I330" s="387">
        <v>9855</v>
      </c>
      <c r="J330" s="387">
        <v>6855</v>
      </c>
      <c r="K330" s="387">
        <v>6855</v>
      </c>
    </row>
    <row r="331" spans="1:11" ht="25.5" x14ac:dyDescent="0.2">
      <c r="A331" s="108" t="s">
        <v>50</v>
      </c>
      <c r="B331" s="104" t="s">
        <v>147</v>
      </c>
      <c r="C331" s="104" t="s">
        <v>144</v>
      </c>
      <c r="D331" s="104" t="s">
        <v>151</v>
      </c>
      <c r="E331" s="104">
        <v>0</v>
      </c>
      <c r="F331" s="104" t="s">
        <v>152</v>
      </c>
      <c r="G331" s="104">
        <v>61160</v>
      </c>
      <c r="H331" s="104">
        <v>600</v>
      </c>
      <c r="I331" s="387">
        <v>9855</v>
      </c>
      <c r="J331" s="387">
        <v>6855</v>
      </c>
      <c r="K331" s="387">
        <v>6855</v>
      </c>
    </row>
    <row r="332" spans="1:11" x14ac:dyDescent="0.2">
      <c r="A332" s="108" t="s">
        <v>51</v>
      </c>
      <c r="B332" s="104" t="s">
        <v>147</v>
      </c>
      <c r="C332" s="104" t="s">
        <v>144</v>
      </c>
      <c r="D332" s="104" t="s">
        <v>151</v>
      </c>
      <c r="E332" s="104">
        <v>0</v>
      </c>
      <c r="F332" s="104" t="s">
        <v>152</v>
      </c>
      <c r="G332" s="104">
        <v>61160</v>
      </c>
      <c r="H332" s="104">
        <v>610</v>
      </c>
      <c r="I332" s="387">
        <v>9855</v>
      </c>
      <c r="J332" s="387">
        <v>6855</v>
      </c>
      <c r="K332" s="387">
        <v>6855</v>
      </c>
    </row>
    <row r="333" spans="1:11" ht="31.5" x14ac:dyDescent="0.2">
      <c r="A333" s="127" t="s">
        <v>507</v>
      </c>
      <c r="B333" s="347" t="s">
        <v>147</v>
      </c>
      <c r="C333" s="347" t="s">
        <v>144</v>
      </c>
      <c r="D333" s="347" t="s">
        <v>151</v>
      </c>
      <c r="E333" s="347">
        <v>0</v>
      </c>
      <c r="F333" s="347" t="s">
        <v>157</v>
      </c>
      <c r="G333" s="347"/>
      <c r="H333" s="347"/>
      <c r="I333" s="170"/>
      <c r="J333" s="170"/>
      <c r="K333" s="170"/>
    </row>
    <row r="334" spans="1:11" ht="45" x14ac:dyDescent="0.2">
      <c r="A334" s="184" t="s">
        <v>512</v>
      </c>
      <c r="B334" s="354" t="s">
        <v>147</v>
      </c>
      <c r="C334" s="354" t="s">
        <v>144</v>
      </c>
      <c r="D334" s="354" t="s">
        <v>151</v>
      </c>
      <c r="E334" s="354">
        <v>0</v>
      </c>
      <c r="F334" s="354" t="s">
        <v>157</v>
      </c>
      <c r="G334" s="354" t="s">
        <v>513</v>
      </c>
      <c r="H334" s="354"/>
      <c r="I334" s="170"/>
      <c r="J334" s="170"/>
      <c r="K334" s="170"/>
    </row>
    <row r="335" spans="1:11" ht="25.5" x14ac:dyDescent="0.2">
      <c r="A335" s="355" t="s">
        <v>50</v>
      </c>
      <c r="B335" s="354" t="s">
        <v>147</v>
      </c>
      <c r="C335" s="354" t="s">
        <v>144</v>
      </c>
      <c r="D335" s="354" t="s">
        <v>151</v>
      </c>
      <c r="E335" s="354">
        <v>0</v>
      </c>
      <c r="F335" s="354" t="s">
        <v>157</v>
      </c>
      <c r="G335" s="354" t="s">
        <v>513</v>
      </c>
      <c r="H335" s="354">
        <v>600</v>
      </c>
      <c r="I335" s="170"/>
      <c r="J335" s="170"/>
      <c r="K335" s="170"/>
    </row>
    <row r="336" spans="1:11" x14ac:dyDescent="0.2">
      <c r="A336" s="355" t="s">
        <v>51</v>
      </c>
      <c r="B336" s="354" t="s">
        <v>147</v>
      </c>
      <c r="C336" s="354" t="s">
        <v>144</v>
      </c>
      <c r="D336" s="354" t="s">
        <v>151</v>
      </c>
      <c r="E336" s="354">
        <v>0</v>
      </c>
      <c r="F336" s="354" t="s">
        <v>157</v>
      </c>
      <c r="G336" s="354" t="s">
        <v>513</v>
      </c>
      <c r="H336" s="354">
        <v>610</v>
      </c>
      <c r="I336" s="170"/>
      <c r="J336" s="170"/>
      <c r="K336" s="170"/>
    </row>
    <row r="337" spans="1:11" ht="15" x14ac:dyDescent="0.2">
      <c r="A337" s="324" t="s">
        <v>476</v>
      </c>
      <c r="B337" s="322" t="s">
        <v>147</v>
      </c>
      <c r="C337" s="322" t="s">
        <v>144</v>
      </c>
      <c r="D337" s="322" t="s">
        <v>151</v>
      </c>
      <c r="E337" s="322">
        <v>0</v>
      </c>
      <c r="F337" s="347" t="s">
        <v>157</v>
      </c>
      <c r="G337" s="322" t="s">
        <v>477</v>
      </c>
      <c r="H337" s="322"/>
      <c r="I337" s="170"/>
      <c r="J337" s="170"/>
      <c r="K337" s="170"/>
    </row>
    <row r="338" spans="1:11" ht="25.5" x14ac:dyDescent="0.2">
      <c r="A338" s="323" t="s">
        <v>50</v>
      </c>
      <c r="B338" s="322" t="s">
        <v>147</v>
      </c>
      <c r="C338" s="322" t="s">
        <v>144</v>
      </c>
      <c r="D338" s="322" t="s">
        <v>151</v>
      </c>
      <c r="E338" s="322">
        <v>0</v>
      </c>
      <c r="F338" s="347" t="s">
        <v>157</v>
      </c>
      <c r="G338" s="322" t="s">
        <v>477</v>
      </c>
      <c r="H338" s="322">
        <v>600</v>
      </c>
      <c r="I338" s="170"/>
      <c r="J338" s="170"/>
      <c r="K338" s="170"/>
    </row>
    <row r="339" spans="1:11" x14ac:dyDescent="0.2">
      <c r="A339" s="323" t="s">
        <v>51</v>
      </c>
      <c r="B339" s="322" t="s">
        <v>147</v>
      </c>
      <c r="C339" s="322" t="s">
        <v>144</v>
      </c>
      <c r="D339" s="322" t="s">
        <v>151</v>
      </c>
      <c r="E339" s="322">
        <v>0</v>
      </c>
      <c r="F339" s="347" t="s">
        <v>157</v>
      </c>
      <c r="G339" s="322" t="s">
        <v>477</v>
      </c>
      <c r="H339" s="322">
        <v>610</v>
      </c>
      <c r="I339" s="170"/>
      <c r="J339" s="170"/>
      <c r="K339" s="170"/>
    </row>
    <row r="340" spans="1:11" x14ac:dyDescent="0.2">
      <c r="A340" s="194" t="s">
        <v>405</v>
      </c>
      <c r="B340" s="104" t="s">
        <v>147</v>
      </c>
      <c r="C340" s="104" t="s">
        <v>146</v>
      </c>
      <c r="D340" s="104"/>
      <c r="E340" s="105"/>
      <c r="F340" s="105"/>
      <c r="G340" s="105"/>
      <c r="H340" s="105"/>
      <c r="I340" s="170">
        <v>7302.3</v>
      </c>
      <c r="J340" s="170">
        <v>5302.3</v>
      </c>
      <c r="K340" s="170">
        <v>5302.3</v>
      </c>
    </row>
    <row r="341" spans="1:11" ht="25.5" x14ac:dyDescent="0.2">
      <c r="A341" s="108" t="s">
        <v>319</v>
      </c>
      <c r="B341" s="104" t="s">
        <v>147</v>
      </c>
      <c r="C341" s="104" t="s">
        <v>146</v>
      </c>
      <c r="D341" s="104" t="s">
        <v>150</v>
      </c>
      <c r="E341" s="105"/>
      <c r="F341" s="105"/>
      <c r="G341" s="105"/>
      <c r="H341" s="105"/>
      <c r="I341" s="170">
        <v>7302.3</v>
      </c>
      <c r="J341" s="170">
        <v>5302.3</v>
      </c>
      <c r="K341" s="170">
        <v>5302.3</v>
      </c>
    </row>
    <row r="342" spans="1:11" ht="25.5" x14ac:dyDescent="0.2">
      <c r="A342" s="108" t="s">
        <v>320</v>
      </c>
      <c r="B342" s="104" t="s">
        <v>147</v>
      </c>
      <c r="C342" s="104" t="s">
        <v>146</v>
      </c>
      <c r="D342" s="104" t="s">
        <v>150</v>
      </c>
      <c r="E342" s="104">
        <v>1</v>
      </c>
      <c r="F342" s="104" t="s">
        <v>149</v>
      </c>
      <c r="G342" s="105"/>
      <c r="H342" s="105"/>
      <c r="I342" s="170">
        <v>7302.3</v>
      </c>
      <c r="J342" s="170">
        <v>5302.3</v>
      </c>
      <c r="K342" s="170">
        <v>5302.3</v>
      </c>
    </row>
    <row r="343" spans="1:11" x14ac:dyDescent="0.2">
      <c r="A343" s="108" t="s">
        <v>49</v>
      </c>
      <c r="B343" s="104" t="s">
        <v>147</v>
      </c>
      <c r="C343" s="104" t="s">
        <v>146</v>
      </c>
      <c r="D343" s="104" t="s">
        <v>150</v>
      </c>
      <c r="E343" s="104">
        <v>1</v>
      </c>
      <c r="F343" s="104" t="s">
        <v>149</v>
      </c>
      <c r="G343" s="104">
        <v>61020</v>
      </c>
      <c r="H343" s="105"/>
      <c r="I343" s="170">
        <v>7302.3</v>
      </c>
      <c r="J343" s="170">
        <v>5302.3</v>
      </c>
      <c r="K343" s="170">
        <v>5302.3</v>
      </c>
    </row>
    <row r="344" spans="1:11" ht="25.5" x14ac:dyDescent="0.2">
      <c r="A344" s="108" t="s">
        <v>50</v>
      </c>
      <c r="B344" s="104" t="s">
        <v>147</v>
      </c>
      <c r="C344" s="104" t="s">
        <v>146</v>
      </c>
      <c r="D344" s="104" t="s">
        <v>150</v>
      </c>
      <c r="E344" s="104">
        <v>1</v>
      </c>
      <c r="F344" s="104" t="s">
        <v>149</v>
      </c>
      <c r="G344" s="104">
        <v>61020</v>
      </c>
      <c r="H344" s="104">
        <v>600</v>
      </c>
      <c r="I344" s="170">
        <v>7302.3</v>
      </c>
      <c r="J344" s="170">
        <v>5302.3</v>
      </c>
      <c r="K344" s="170">
        <v>5302.3</v>
      </c>
    </row>
    <row r="345" spans="1:11" x14ac:dyDescent="0.2">
      <c r="A345" s="108" t="s">
        <v>51</v>
      </c>
      <c r="B345" s="104" t="s">
        <v>147</v>
      </c>
      <c r="C345" s="104" t="s">
        <v>146</v>
      </c>
      <c r="D345" s="104" t="s">
        <v>150</v>
      </c>
      <c r="E345" s="104">
        <v>1</v>
      </c>
      <c r="F345" s="104" t="s">
        <v>149</v>
      </c>
      <c r="G345" s="104">
        <v>61020</v>
      </c>
      <c r="H345" s="104">
        <v>610</v>
      </c>
      <c r="I345" s="170">
        <v>7302.3</v>
      </c>
      <c r="J345" s="170">
        <v>5302.3</v>
      </c>
      <c r="K345" s="170">
        <v>5302.3</v>
      </c>
    </row>
    <row r="346" spans="1:11" x14ac:dyDescent="0.2">
      <c r="A346" s="106" t="s">
        <v>69</v>
      </c>
      <c r="B346" s="113" t="s">
        <v>17</v>
      </c>
      <c r="C346" s="113"/>
      <c r="D346" s="113"/>
      <c r="E346" s="117"/>
      <c r="F346" s="117"/>
      <c r="G346" s="117"/>
      <c r="H346" s="117"/>
      <c r="I346" s="389">
        <f>I347+I353+I368</f>
        <v>16425.199999999997</v>
      </c>
      <c r="J346" s="389">
        <f>J347+J353+J368</f>
        <v>14427.1</v>
      </c>
      <c r="K346" s="389">
        <f>K347+K353+K368</f>
        <v>14750.199999999999</v>
      </c>
    </row>
    <row r="347" spans="1:11" x14ac:dyDescent="0.2">
      <c r="A347" s="108" t="s">
        <v>70</v>
      </c>
      <c r="B347" s="104" t="s">
        <v>17</v>
      </c>
      <c r="C347" s="104" t="s">
        <v>144</v>
      </c>
      <c r="D347" s="104"/>
      <c r="E347" s="105"/>
      <c r="F347" s="105"/>
      <c r="G347" s="105"/>
      <c r="H347" s="105"/>
      <c r="I347" s="170">
        <v>3400</v>
      </c>
      <c r="J347" s="413">
        <v>2200</v>
      </c>
      <c r="K347" s="383">
        <v>2200</v>
      </c>
    </row>
    <row r="348" spans="1:11" ht="51" x14ac:dyDescent="0.2">
      <c r="A348" s="277" t="s">
        <v>443</v>
      </c>
      <c r="B348" s="104" t="s">
        <v>17</v>
      </c>
      <c r="C348" s="104" t="s">
        <v>144</v>
      </c>
      <c r="D348" s="104" t="s">
        <v>144</v>
      </c>
      <c r="E348" s="105"/>
      <c r="F348" s="105"/>
      <c r="G348" s="105"/>
      <c r="H348" s="105"/>
      <c r="I348" s="170">
        <v>3400</v>
      </c>
      <c r="J348" s="413">
        <v>2200</v>
      </c>
      <c r="K348" s="383">
        <v>2200</v>
      </c>
    </row>
    <row r="349" spans="1:11" ht="38.25" x14ac:dyDescent="0.2">
      <c r="A349" s="108" t="s">
        <v>71</v>
      </c>
      <c r="B349" s="104" t="s">
        <v>17</v>
      </c>
      <c r="C349" s="104" t="s">
        <v>144</v>
      </c>
      <c r="D349" s="104" t="s">
        <v>144</v>
      </c>
      <c r="E349" s="104">
        <v>0</v>
      </c>
      <c r="F349" s="104">
        <v>26</v>
      </c>
      <c r="G349" s="105"/>
      <c r="H349" s="105"/>
      <c r="I349" s="170">
        <v>3400</v>
      </c>
      <c r="J349" s="413">
        <v>2200</v>
      </c>
      <c r="K349" s="383">
        <v>2200</v>
      </c>
    </row>
    <row r="350" spans="1:11" ht="26.25" customHeight="1" x14ac:dyDescent="0.2">
      <c r="A350" s="108" t="s">
        <v>72</v>
      </c>
      <c r="B350" s="104" t="s">
        <v>17</v>
      </c>
      <c r="C350" s="104" t="s">
        <v>144</v>
      </c>
      <c r="D350" s="104" t="s">
        <v>144</v>
      </c>
      <c r="E350" s="104">
        <v>0</v>
      </c>
      <c r="F350" s="104">
        <v>26</v>
      </c>
      <c r="G350" s="104" t="s">
        <v>163</v>
      </c>
      <c r="H350" s="105"/>
      <c r="I350" s="170">
        <v>3400</v>
      </c>
      <c r="J350" s="413">
        <v>2200</v>
      </c>
      <c r="K350" s="383">
        <v>2200</v>
      </c>
    </row>
    <row r="351" spans="1:11" x14ac:dyDescent="0.2">
      <c r="A351" s="108" t="s">
        <v>57</v>
      </c>
      <c r="B351" s="104" t="s">
        <v>17</v>
      </c>
      <c r="C351" s="104" t="s">
        <v>144</v>
      </c>
      <c r="D351" s="104" t="s">
        <v>144</v>
      </c>
      <c r="E351" s="104">
        <v>0</v>
      </c>
      <c r="F351" s="104">
        <v>26</v>
      </c>
      <c r="G351" s="104" t="s">
        <v>163</v>
      </c>
      <c r="H351" s="104">
        <v>300</v>
      </c>
      <c r="I351" s="170">
        <v>3400</v>
      </c>
      <c r="J351" s="413">
        <v>2200</v>
      </c>
      <c r="K351" s="383">
        <v>2200</v>
      </c>
    </row>
    <row r="352" spans="1:11" x14ac:dyDescent="0.2">
      <c r="A352" s="108" t="s">
        <v>73</v>
      </c>
      <c r="B352" s="104" t="s">
        <v>17</v>
      </c>
      <c r="C352" s="104" t="s">
        <v>144</v>
      </c>
      <c r="D352" s="104" t="s">
        <v>144</v>
      </c>
      <c r="E352" s="104">
        <v>0</v>
      </c>
      <c r="F352" s="104">
        <v>26</v>
      </c>
      <c r="G352" s="104" t="s">
        <v>163</v>
      </c>
      <c r="H352" s="104">
        <v>310</v>
      </c>
      <c r="I352" s="170">
        <v>3400</v>
      </c>
      <c r="J352" s="413">
        <v>2200</v>
      </c>
      <c r="K352" s="383">
        <v>2200</v>
      </c>
    </row>
    <row r="353" spans="1:11" x14ac:dyDescent="0.2">
      <c r="A353" s="108" t="s">
        <v>74</v>
      </c>
      <c r="B353" s="104" t="s">
        <v>17</v>
      </c>
      <c r="C353" s="104" t="s">
        <v>155</v>
      </c>
      <c r="D353" s="104"/>
      <c r="E353" s="104"/>
      <c r="F353" s="104"/>
      <c r="G353" s="104"/>
      <c r="H353" s="105"/>
      <c r="I353" s="413">
        <f>I362+I354</f>
        <v>1149.0999999999999</v>
      </c>
      <c r="J353" s="413">
        <f>J354+J362</f>
        <v>251</v>
      </c>
      <c r="K353" s="441">
        <f>K354+K362</f>
        <v>352.9</v>
      </c>
    </row>
    <row r="354" spans="1:11" ht="25.5" x14ac:dyDescent="0.2">
      <c r="A354" s="269" t="s">
        <v>436</v>
      </c>
      <c r="B354" s="104" t="s">
        <v>17</v>
      </c>
      <c r="C354" s="104" t="s">
        <v>155</v>
      </c>
      <c r="D354" s="104" t="s">
        <v>145</v>
      </c>
      <c r="E354" s="105"/>
      <c r="F354" s="105"/>
      <c r="G354" s="105"/>
      <c r="H354" s="105"/>
      <c r="I354" s="170">
        <f>I355</f>
        <v>1045</v>
      </c>
      <c r="J354" s="170">
        <f>J355</f>
        <v>45</v>
      </c>
      <c r="K354" s="170">
        <f>K355</f>
        <v>45</v>
      </c>
    </row>
    <row r="355" spans="1:11" x14ac:dyDescent="0.2">
      <c r="A355" s="108" t="s">
        <v>118</v>
      </c>
      <c r="B355" s="104" t="s">
        <v>17</v>
      </c>
      <c r="C355" s="104" t="s">
        <v>155</v>
      </c>
      <c r="D355" s="104" t="s">
        <v>145</v>
      </c>
      <c r="E355" s="104">
        <v>0</v>
      </c>
      <c r="F355" s="104" t="s">
        <v>145</v>
      </c>
      <c r="G355" s="105"/>
      <c r="H355" s="105"/>
      <c r="I355" s="170">
        <f>I356+I359</f>
        <v>1045</v>
      </c>
      <c r="J355" s="170">
        <f>J356+J359</f>
        <v>45</v>
      </c>
      <c r="K355" s="170">
        <f>K356+K359</f>
        <v>45</v>
      </c>
    </row>
    <row r="356" spans="1:11" ht="75" x14ac:dyDescent="0.2">
      <c r="A356" s="156" t="s">
        <v>372</v>
      </c>
      <c r="B356" s="148" t="s">
        <v>17</v>
      </c>
      <c r="C356" s="148" t="s">
        <v>155</v>
      </c>
      <c r="D356" s="148" t="s">
        <v>145</v>
      </c>
      <c r="E356" s="148">
        <v>0</v>
      </c>
      <c r="F356" s="148" t="s">
        <v>145</v>
      </c>
      <c r="G356" s="74">
        <v>42470</v>
      </c>
      <c r="H356" s="150"/>
      <c r="I356" s="170">
        <v>545</v>
      </c>
      <c r="J356" s="170">
        <v>45</v>
      </c>
      <c r="K356" s="170">
        <v>45</v>
      </c>
    </row>
    <row r="357" spans="1:11" ht="25.5" x14ac:dyDescent="0.2">
      <c r="A357" s="149" t="s">
        <v>50</v>
      </c>
      <c r="B357" s="148" t="s">
        <v>17</v>
      </c>
      <c r="C357" s="148" t="s">
        <v>155</v>
      </c>
      <c r="D357" s="148" t="s">
        <v>145</v>
      </c>
      <c r="E357" s="148">
        <v>0</v>
      </c>
      <c r="F357" s="148" t="s">
        <v>145</v>
      </c>
      <c r="G357" s="74">
        <v>42470</v>
      </c>
      <c r="H357" s="148">
        <v>600</v>
      </c>
      <c r="I357" s="170">
        <v>545</v>
      </c>
      <c r="J357" s="170">
        <v>45</v>
      </c>
      <c r="K357" s="170">
        <v>45</v>
      </c>
    </row>
    <row r="358" spans="1:11" x14ac:dyDescent="0.2">
      <c r="A358" s="149" t="s">
        <v>51</v>
      </c>
      <c r="B358" s="148" t="s">
        <v>17</v>
      </c>
      <c r="C358" s="148" t="s">
        <v>155</v>
      </c>
      <c r="D358" s="148" t="s">
        <v>145</v>
      </c>
      <c r="E358" s="148">
        <v>0</v>
      </c>
      <c r="F358" s="148" t="s">
        <v>145</v>
      </c>
      <c r="G358" s="74">
        <v>42470</v>
      </c>
      <c r="H358" s="148">
        <v>610</v>
      </c>
      <c r="I358" s="170">
        <v>545</v>
      </c>
      <c r="J358" s="170">
        <v>45</v>
      </c>
      <c r="K358" s="170">
        <v>45</v>
      </c>
    </row>
    <row r="359" spans="1:11" ht="90" x14ac:dyDescent="0.2">
      <c r="A359" s="157" t="s">
        <v>373</v>
      </c>
      <c r="B359" s="148" t="s">
        <v>17</v>
      </c>
      <c r="C359" s="148" t="s">
        <v>155</v>
      </c>
      <c r="D359" s="148" t="s">
        <v>145</v>
      </c>
      <c r="E359" s="148">
        <v>0</v>
      </c>
      <c r="F359" s="148" t="s">
        <v>145</v>
      </c>
      <c r="G359" s="74" t="s">
        <v>374</v>
      </c>
      <c r="H359" s="155"/>
      <c r="I359" s="170">
        <v>500</v>
      </c>
      <c r="J359" s="170"/>
      <c r="K359" s="170"/>
    </row>
    <row r="360" spans="1:11" ht="25.5" x14ac:dyDescent="0.2">
      <c r="A360" s="149" t="s">
        <v>50</v>
      </c>
      <c r="B360" s="148" t="s">
        <v>17</v>
      </c>
      <c r="C360" s="148" t="s">
        <v>155</v>
      </c>
      <c r="D360" s="148" t="s">
        <v>145</v>
      </c>
      <c r="E360" s="148">
        <v>0</v>
      </c>
      <c r="F360" s="148" t="s">
        <v>145</v>
      </c>
      <c r="G360" s="74" t="s">
        <v>374</v>
      </c>
      <c r="H360" s="155" t="s">
        <v>166</v>
      </c>
      <c r="I360" s="170">
        <v>500</v>
      </c>
      <c r="J360" s="170"/>
      <c r="K360" s="170"/>
    </row>
    <row r="361" spans="1:11" x14ac:dyDescent="0.2">
      <c r="A361" s="149" t="s">
        <v>51</v>
      </c>
      <c r="B361" s="148" t="s">
        <v>17</v>
      </c>
      <c r="C361" s="148" t="s">
        <v>155</v>
      </c>
      <c r="D361" s="148" t="s">
        <v>145</v>
      </c>
      <c r="E361" s="148">
        <v>0</v>
      </c>
      <c r="F361" s="148" t="s">
        <v>145</v>
      </c>
      <c r="G361" s="74" t="s">
        <v>374</v>
      </c>
      <c r="H361" s="155" t="s">
        <v>178</v>
      </c>
      <c r="I361" s="170">
        <v>500</v>
      </c>
      <c r="J361" s="170"/>
      <c r="K361" s="170"/>
    </row>
    <row r="362" spans="1:11" ht="51" x14ac:dyDescent="0.2">
      <c r="A362" s="177" t="s">
        <v>385</v>
      </c>
      <c r="B362" s="176" t="s">
        <v>17</v>
      </c>
      <c r="C362" s="176" t="s">
        <v>155</v>
      </c>
      <c r="D362" s="176" t="s">
        <v>156</v>
      </c>
      <c r="E362" s="110"/>
      <c r="F362" s="110"/>
      <c r="G362" s="176"/>
      <c r="H362" s="154"/>
      <c r="I362" s="170">
        <v>104.1</v>
      </c>
      <c r="J362" s="170">
        <v>206</v>
      </c>
      <c r="K362" s="170">
        <v>307.89999999999998</v>
      </c>
    </row>
    <row r="363" spans="1:11" x14ac:dyDescent="0.2">
      <c r="A363" s="332" t="s">
        <v>502</v>
      </c>
      <c r="B363" s="176" t="s">
        <v>17</v>
      </c>
      <c r="C363" s="176" t="s">
        <v>155</v>
      </c>
      <c r="D363" s="176" t="s">
        <v>156</v>
      </c>
      <c r="E363" s="110">
        <v>3</v>
      </c>
      <c r="F363" s="110"/>
      <c r="G363" s="176"/>
      <c r="H363" s="154"/>
      <c r="I363" s="170">
        <v>104.1</v>
      </c>
      <c r="J363" s="170">
        <v>206</v>
      </c>
      <c r="K363" s="170">
        <v>307.89999999999998</v>
      </c>
    </row>
    <row r="364" spans="1:11" ht="25.5" x14ac:dyDescent="0.2">
      <c r="A364" s="177" t="s">
        <v>134</v>
      </c>
      <c r="B364" s="176" t="s">
        <v>17</v>
      </c>
      <c r="C364" s="176" t="s">
        <v>155</v>
      </c>
      <c r="D364" s="176" t="s">
        <v>156</v>
      </c>
      <c r="E364" s="110">
        <v>3</v>
      </c>
      <c r="F364" s="176" t="s">
        <v>144</v>
      </c>
      <c r="G364" s="176"/>
      <c r="H364" s="154"/>
      <c r="I364" s="170">
        <v>104.1</v>
      </c>
      <c r="J364" s="170">
        <v>206</v>
      </c>
      <c r="K364" s="170">
        <v>307.89999999999998</v>
      </c>
    </row>
    <row r="365" spans="1:11" ht="153" x14ac:dyDescent="0.2">
      <c r="A365" s="275" t="s">
        <v>391</v>
      </c>
      <c r="B365" s="176" t="s">
        <v>17</v>
      </c>
      <c r="C365" s="176" t="s">
        <v>155</v>
      </c>
      <c r="D365" s="176" t="s">
        <v>156</v>
      </c>
      <c r="E365" s="110">
        <v>3</v>
      </c>
      <c r="F365" s="176" t="s">
        <v>144</v>
      </c>
      <c r="G365" s="176" t="s">
        <v>392</v>
      </c>
      <c r="H365" s="154"/>
      <c r="I365" s="170">
        <v>104.1</v>
      </c>
      <c r="J365" s="170">
        <v>206</v>
      </c>
      <c r="K365" s="170">
        <v>307.89999999999998</v>
      </c>
    </row>
    <row r="366" spans="1:11" x14ac:dyDescent="0.2">
      <c r="A366" s="177" t="s">
        <v>57</v>
      </c>
      <c r="B366" s="176" t="s">
        <v>17</v>
      </c>
      <c r="C366" s="176" t="s">
        <v>155</v>
      </c>
      <c r="D366" s="176" t="s">
        <v>156</v>
      </c>
      <c r="E366" s="110">
        <v>3</v>
      </c>
      <c r="F366" s="176" t="s">
        <v>144</v>
      </c>
      <c r="G366" s="176" t="s">
        <v>392</v>
      </c>
      <c r="H366" s="154" t="s">
        <v>202</v>
      </c>
      <c r="I366" s="170">
        <v>104.1</v>
      </c>
      <c r="J366" s="170">
        <v>206</v>
      </c>
      <c r="K366" s="170">
        <v>307.89999999999998</v>
      </c>
    </row>
    <row r="367" spans="1:11" x14ac:dyDescent="0.2">
      <c r="A367" s="177" t="s">
        <v>73</v>
      </c>
      <c r="B367" s="176" t="s">
        <v>17</v>
      </c>
      <c r="C367" s="176" t="s">
        <v>155</v>
      </c>
      <c r="D367" s="176" t="s">
        <v>156</v>
      </c>
      <c r="E367" s="110">
        <v>3</v>
      </c>
      <c r="F367" s="176" t="s">
        <v>144</v>
      </c>
      <c r="G367" s="176" t="s">
        <v>392</v>
      </c>
      <c r="H367" s="154" t="s">
        <v>203</v>
      </c>
      <c r="I367" s="170">
        <v>104.1</v>
      </c>
      <c r="J367" s="170">
        <v>206</v>
      </c>
      <c r="K367" s="170">
        <v>307.89999999999998</v>
      </c>
    </row>
    <row r="368" spans="1:11" x14ac:dyDescent="0.2">
      <c r="A368" s="108" t="s">
        <v>76</v>
      </c>
      <c r="B368" s="104" t="s">
        <v>17</v>
      </c>
      <c r="C368" s="104" t="s">
        <v>146</v>
      </c>
      <c r="D368" s="104"/>
      <c r="E368" s="105"/>
      <c r="F368" s="105"/>
      <c r="G368" s="105"/>
      <c r="H368" s="105"/>
      <c r="I368" s="386">
        <f>I369+I384</f>
        <v>11876.099999999999</v>
      </c>
      <c r="J368" s="386">
        <f>J369+J384</f>
        <v>11976.1</v>
      </c>
      <c r="K368" s="386">
        <f>K369+K384</f>
        <v>12197.3</v>
      </c>
    </row>
    <row r="369" spans="1:11" ht="25.5" x14ac:dyDescent="0.2">
      <c r="A369" s="269" t="s">
        <v>436</v>
      </c>
      <c r="B369" s="104" t="s">
        <v>17</v>
      </c>
      <c r="C369" s="104" t="s">
        <v>146</v>
      </c>
      <c r="D369" s="104" t="s">
        <v>145</v>
      </c>
      <c r="E369" s="105"/>
      <c r="F369" s="105"/>
      <c r="G369" s="105"/>
      <c r="H369" s="105"/>
      <c r="I369" s="170">
        <f>I370+I377</f>
        <v>3276.5999999999995</v>
      </c>
      <c r="J369" s="170">
        <f t="shared" ref="J369:K369" si="25">J370+J377</f>
        <v>3376.6000000000004</v>
      </c>
      <c r="K369" s="170">
        <f t="shared" si="25"/>
        <v>3597.7</v>
      </c>
    </row>
    <row r="370" spans="1:11" x14ac:dyDescent="0.2">
      <c r="A370" s="229" t="s">
        <v>118</v>
      </c>
      <c r="B370" s="227" t="s">
        <v>17</v>
      </c>
      <c r="C370" s="227" t="s">
        <v>146</v>
      </c>
      <c r="D370" s="227" t="s">
        <v>145</v>
      </c>
      <c r="E370" s="227">
        <v>0</v>
      </c>
      <c r="F370" s="227" t="s">
        <v>145</v>
      </c>
      <c r="G370" s="228"/>
      <c r="H370" s="228"/>
      <c r="I370" s="170">
        <f>I371+I374</f>
        <v>2489.8999999999996</v>
      </c>
      <c r="J370" s="170">
        <f t="shared" ref="J370:K370" si="26">J371+J374</f>
        <v>2589.8000000000002</v>
      </c>
      <c r="K370" s="170">
        <f t="shared" si="26"/>
        <v>2693.5</v>
      </c>
    </row>
    <row r="371" spans="1:11" ht="75" x14ac:dyDescent="0.2">
      <c r="A371" s="184" t="s">
        <v>131</v>
      </c>
      <c r="B371" s="227" t="s">
        <v>17</v>
      </c>
      <c r="C371" s="227" t="s">
        <v>146</v>
      </c>
      <c r="D371" s="227" t="s">
        <v>145</v>
      </c>
      <c r="E371" s="227">
        <v>0</v>
      </c>
      <c r="F371" s="227" t="s">
        <v>145</v>
      </c>
      <c r="G371" s="227">
        <v>77070</v>
      </c>
      <c r="H371" s="228"/>
      <c r="I371" s="170">
        <v>1289.8</v>
      </c>
      <c r="J371" s="170">
        <v>1341.6</v>
      </c>
      <c r="K371" s="170">
        <v>1395.3</v>
      </c>
    </row>
    <row r="372" spans="1:11" ht="25.5" x14ac:dyDescent="0.2">
      <c r="A372" s="229" t="s">
        <v>50</v>
      </c>
      <c r="B372" s="227" t="s">
        <v>17</v>
      </c>
      <c r="C372" s="227" t="s">
        <v>146</v>
      </c>
      <c r="D372" s="227" t="s">
        <v>145</v>
      </c>
      <c r="E372" s="227">
        <v>0</v>
      </c>
      <c r="F372" s="227" t="s">
        <v>145</v>
      </c>
      <c r="G372" s="227">
        <v>77070</v>
      </c>
      <c r="H372" s="227">
        <v>600</v>
      </c>
      <c r="I372" s="170">
        <v>1289.8</v>
      </c>
      <c r="J372" s="170">
        <v>1341.6</v>
      </c>
      <c r="K372" s="170">
        <v>1395.3</v>
      </c>
    </row>
    <row r="373" spans="1:11" x14ac:dyDescent="0.2">
      <c r="A373" s="229" t="s">
        <v>51</v>
      </c>
      <c r="B373" s="227" t="s">
        <v>17</v>
      </c>
      <c r="C373" s="227" t="s">
        <v>146</v>
      </c>
      <c r="D373" s="227" t="s">
        <v>145</v>
      </c>
      <c r="E373" s="227">
        <v>0</v>
      </c>
      <c r="F373" s="227" t="s">
        <v>145</v>
      </c>
      <c r="G373" s="227">
        <v>77070</v>
      </c>
      <c r="H373" s="227">
        <v>610</v>
      </c>
      <c r="I373" s="170">
        <v>1289.8</v>
      </c>
      <c r="J373" s="170">
        <v>1341.6</v>
      </c>
      <c r="K373" s="170">
        <v>1395.3</v>
      </c>
    </row>
    <row r="374" spans="1:11" ht="75" x14ac:dyDescent="0.2">
      <c r="A374" s="324" t="s">
        <v>584</v>
      </c>
      <c r="B374" s="425" t="s">
        <v>17</v>
      </c>
      <c r="C374" s="230" t="s">
        <v>146</v>
      </c>
      <c r="D374" s="425" t="s">
        <v>145</v>
      </c>
      <c r="E374" s="425">
        <v>0</v>
      </c>
      <c r="F374" s="425" t="s">
        <v>145</v>
      </c>
      <c r="G374" s="410">
        <v>77240</v>
      </c>
      <c r="H374" s="172"/>
      <c r="I374" s="430">
        <v>1200.0999999999999</v>
      </c>
      <c r="J374" s="431">
        <v>1248.2</v>
      </c>
      <c r="K374" s="431">
        <v>1298.2</v>
      </c>
    </row>
    <row r="375" spans="1:11" ht="25.5" x14ac:dyDescent="0.2">
      <c r="A375" s="427" t="s">
        <v>50</v>
      </c>
      <c r="B375" s="425" t="s">
        <v>17</v>
      </c>
      <c r="C375" s="230" t="s">
        <v>146</v>
      </c>
      <c r="D375" s="425" t="s">
        <v>145</v>
      </c>
      <c r="E375" s="425">
        <v>0</v>
      </c>
      <c r="F375" s="425" t="s">
        <v>145</v>
      </c>
      <c r="G375" s="410">
        <v>77240</v>
      </c>
      <c r="H375" s="410">
        <v>600</v>
      </c>
      <c r="I375" s="430">
        <v>1200.0999999999999</v>
      </c>
      <c r="J375" s="431">
        <v>1248.2</v>
      </c>
      <c r="K375" s="431">
        <v>1298.2</v>
      </c>
    </row>
    <row r="376" spans="1:11" x14ac:dyDescent="0.2">
      <c r="A376" s="427" t="s">
        <v>51</v>
      </c>
      <c r="B376" s="425" t="s">
        <v>17</v>
      </c>
      <c r="C376" s="230" t="s">
        <v>146</v>
      </c>
      <c r="D376" s="425" t="s">
        <v>145</v>
      </c>
      <c r="E376" s="425">
        <v>0</v>
      </c>
      <c r="F376" s="425" t="s">
        <v>145</v>
      </c>
      <c r="G376" s="410">
        <v>77240</v>
      </c>
      <c r="H376" s="410">
        <v>610</v>
      </c>
      <c r="I376" s="430">
        <v>1200.0999999999999</v>
      </c>
      <c r="J376" s="431">
        <v>1248.2</v>
      </c>
      <c r="K376" s="431">
        <v>1298.2</v>
      </c>
    </row>
    <row r="377" spans="1:11" ht="38.25" x14ac:dyDescent="0.2">
      <c r="A377" s="332" t="s">
        <v>488</v>
      </c>
      <c r="B377" s="104" t="s">
        <v>17</v>
      </c>
      <c r="C377" s="104" t="s">
        <v>146</v>
      </c>
      <c r="D377" s="104" t="s">
        <v>145</v>
      </c>
      <c r="E377" s="104">
        <v>0</v>
      </c>
      <c r="F377" s="104" t="s">
        <v>147</v>
      </c>
      <c r="G377" s="105"/>
      <c r="H377" s="105"/>
      <c r="I377" s="170">
        <f t="shared" ref="I377:K377" si="27">I378</f>
        <v>786.7</v>
      </c>
      <c r="J377" s="170">
        <f t="shared" si="27"/>
        <v>786.8</v>
      </c>
      <c r="K377" s="170">
        <f t="shared" si="27"/>
        <v>904.2</v>
      </c>
    </row>
    <row r="378" spans="1:11" ht="240" x14ac:dyDescent="0.2">
      <c r="A378" s="184" t="s">
        <v>77</v>
      </c>
      <c r="B378" s="104" t="s">
        <v>17</v>
      </c>
      <c r="C378" s="104" t="s">
        <v>146</v>
      </c>
      <c r="D378" s="104" t="s">
        <v>145</v>
      </c>
      <c r="E378" s="104">
        <v>0</v>
      </c>
      <c r="F378" s="104" t="s">
        <v>147</v>
      </c>
      <c r="G378" s="104">
        <v>77180</v>
      </c>
      <c r="H378" s="105"/>
      <c r="I378" s="170">
        <f t="shared" ref="I378" si="28">I379+I381</f>
        <v>786.7</v>
      </c>
      <c r="J378" s="170">
        <f t="shared" ref="J378:K378" si="29">J379+J381</f>
        <v>786.8</v>
      </c>
      <c r="K378" s="170">
        <f t="shared" si="29"/>
        <v>904.2</v>
      </c>
    </row>
    <row r="379" spans="1:11" ht="25.5" x14ac:dyDescent="0.2">
      <c r="A379" s="108" t="s">
        <v>36</v>
      </c>
      <c r="B379" s="104" t="s">
        <v>17</v>
      </c>
      <c r="C379" s="104" t="s">
        <v>146</v>
      </c>
      <c r="D379" s="104" t="s">
        <v>145</v>
      </c>
      <c r="E379" s="104">
        <v>0</v>
      </c>
      <c r="F379" s="104" t="s">
        <v>147</v>
      </c>
      <c r="G379" s="104">
        <v>77180</v>
      </c>
      <c r="H379" s="104">
        <v>200</v>
      </c>
      <c r="I379" s="423">
        <v>1.7</v>
      </c>
      <c r="J379" s="423">
        <v>1.8</v>
      </c>
      <c r="K379" s="423">
        <v>2.2000000000000002</v>
      </c>
    </row>
    <row r="380" spans="1:11" ht="25.5" x14ac:dyDescent="0.2">
      <c r="A380" s="108" t="s">
        <v>37</v>
      </c>
      <c r="B380" s="104" t="s">
        <v>17</v>
      </c>
      <c r="C380" s="104" t="s">
        <v>146</v>
      </c>
      <c r="D380" s="104" t="s">
        <v>145</v>
      </c>
      <c r="E380" s="104">
        <v>0</v>
      </c>
      <c r="F380" s="104" t="s">
        <v>147</v>
      </c>
      <c r="G380" s="104">
        <v>77180</v>
      </c>
      <c r="H380" s="104">
        <v>240</v>
      </c>
      <c r="I380" s="413">
        <v>1.7</v>
      </c>
      <c r="J380" s="413">
        <v>1.8</v>
      </c>
      <c r="K380" s="383">
        <v>2.2000000000000002</v>
      </c>
    </row>
    <row r="381" spans="1:11" x14ac:dyDescent="0.2">
      <c r="A381" s="108" t="s">
        <v>57</v>
      </c>
      <c r="B381" s="104" t="s">
        <v>17</v>
      </c>
      <c r="C381" s="104" t="s">
        <v>146</v>
      </c>
      <c r="D381" s="104" t="s">
        <v>145</v>
      </c>
      <c r="E381" s="104">
        <v>0</v>
      </c>
      <c r="F381" s="104" t="s">
        <v>147</v>
      </c>
      <c r="G381" s="104">
        <v>77180</v>
      </c>
      <c r="H381" s="104">
        <v>300</v>
      </c>
      <c r="I381" s="423">
        <f>I382+I383</f>
        <v>785</v>
      </c>
      <c r="J381" s="423">
        <f t="shared" ref="J381:K381" si="30">J382+J383</f>
        <v>785</v>
      </c>
      <c r="K381" s="423">
        <f t="shared" si="30"/>
        <v>902</v>
      </c>
    </row>
    <row r="382" spans="1:11" x14ac:dyDescent="0.2">
      <c r="A382" s="108" t="s">
        <v>73</v>
      </c>
      <c r="B382" s="104" t="s">
        <v>17</v>
      </c>
      <c r="C382" s="104" t="s">
        <v>146</v>
      </c>
      <c r="D382" s="104" t="s">
        <v>145</v>
      </c>
      <c r="E382" s="104">
        <v>0</v>
      </c>
      <c r="F382" s="104" t="s">
        <v>147</v>
      </c>
      <c r="G382" s="104">
        <v>77180</v>
      </c>
      <c r="H382" s="104">
        <v>310</v>
      </c>
      <c r="I382" s="423">
        <v>685</v>
      </c>
      <c r="J382" s="423">
        <v>685</v>
      </c>
      <c r="K382" s="423">
        <v>802</v>
      </c>
    </row>
    <row r="383" spans="1:11" ht="25.5" x14ac:dyDescent="0.2">
      <c r="A383" s="108" t="s">
        <v>75</v>
      </c>
      <c r="B383" s="104" t="s">
        <v>17</v>
      </c>
      <c r="C383" s="104" t="s">
        <v>146</v>
      </c>
      <c r="D383" s="104" t="s">
        <v>145</v>
      </c>
      <c r="E383" s="104">
        <v>0</v>
      </c>
      <c r="F383" s="104" t="s">
        <v>147</v>
      </c>
      <c r="G383" s="104">
        <v>77180</v>
      </c>
      <c r="H383" s="104">
        <v>320</v>
      </c>
      <c r="I383" s="413">
        <v>100</v>
      </c>
      <c r="J383" s="413">
        <v>100</v>
      </c>
      <c r="K383" s="383">
        <v>100</v>
      </c>
    </row>
    <row r="384" spans="1:11" ht="25.5" x14ac:dyDescent="0.2">
      <c r="A384" s="198" t="s">
        <v>415</v>
      </c>
      <c r="B384" s="104" t="s">
        <v>17</v>
      </c>
      <c r="C384" s="104" t="s">
        <v>146</v>
      </c>
      <c r="D384" s="104" t="s">
        <v>146</v>
      </c>
      <c r="E384" s="104">
        <v>0</v>
      </c>
      <c r="F384" s="104"/>
      <c r="G384" s="105"/>
      <c r="H384" s="105"/>
      <c r="I384" s="170">
        <v>8599.5</v>
      </c>
      <c r="J384" s="170">
        <v>8599.5</v>
      </c>
      <c r="K384" s="170">
        <v>8599.6</v>
      </c>
    </row>
    <row r="385" spans="1:11" ht="25.5" x14ac:dyDescent="0.2">
      <c r="A385" s="332" t="s">
        <v>491</v>
      </c>
      <c r="B385" s="104" t="s">
        <v>17</v>
      </c>
      <c r="C385" s="104" t="s">
        <v>146</v>
      </c>
      <c r="D385" s="104" t="s">
        <v>146</v>
      </c>
      <c r="E385" s="104">
        <v>0</v>
      </c>
      <c r="F385" s="104" t="s">
        <v>145</v>
      </c>
      <c r="G385" s="105"/>
      <c r="H385" s="105"/>
      <c r="I385" s="170">
        <v>8599.5</v>
      </c>
      <c r="J385" s="170">
        <v>8599.5</v>
      </c>
      <c r="K385" s="170">
        <v>8599.6</v>
      </c>
    </row>
    <row r="386" spans="1:11" ht="63.75" x14ac:dyDescent="0.2">
      <c r="A386" s="115" t="s">
        <v>46</v>
      </c>
      <c r="B386" s="104" t="s">
        <v>17</v>
      </c>
      <c r="C386" s="104" t="s">
        <v>146</v>
      </c>
      <c r="D386" s="104" t="s">
        <v>146</v>
      </c>
      <c r="E386" s="104">
        <v>0</v>
      </c>
      <c r="F386" s="104" t="s">
        <v>145</v>
      </c>
      <c r="G386" s="226" t="s">
        <v>401</v>
      </c>
      <c r="H386" s="105"/>
      <c r="I386" s="170">
        <v>8599.5</v>
      </c>
      <c r="J386" s="170">
        <v>8599.5</v>
      </c>
      <c r="K386" s="170">
        <v>8599.6</v>
      </c>
    </row>
    <row r="387" spans="1:11" ht="25.5" x14ac:dyDescent="0.2">
      <c r="A387" s="108" t="s">
        <v>62</v>
      </c>
      <c r="B387" s="104" t="s">
        <v>17</v>
      </c>
      <c r="C387" s="104" t="s">
        <v>146</v>
      </c>
      <c r="D387" s="104" t="s">
        <v>146</v>
      </c>
      <c r="E387" s="104">
        <v>0</v>
      </c>
      <c r="F387" s="104" t="s">
        <v>145</v>
      </c>
      <c r="G387" s="226" t="s">
        <v>401</v>
      </c>
      <c r="H387" s="104">
        <v>400</v>
      </c>
      <c r="I387" s="170">
        <v>8599.5</v>
      </c>
      <c r="J387" s="170">
        <v>8599.5</v>
      </c>
      <c r="K387" s="170">
        <v>8599.6</v>
      </c>
    </row>
    <row r="388" spans="1:11" x14ac:dyDescent="0.2">
      <c r="A388" s="108" t="s">
        <v>63</v>
      </c>
      <c r="B388" s="104" t="s">
        <v>17</v>
      </c>
      <c r="C388" s="104" t="s">
        <v>146</v>
      </c>
      <c r="D388" s="104" t="s">
        <v>146</v>
      </c>
      <c r="E388" s="104">
        <v>0</v>
      </c>
      <c r="F388" s="104" t="s">
        <v>145</v>
      </c>
      <c r="G388" s="226" t="s">
        <v>401</v>
      </c>
      <c r="H388" s="104">
        <v>410</v>
      </c>
      <c r="I388" s="170">
        <v>8599.5</v>
      </c>
      <c r="J388" s="170">
        <v>8599.5</v>
      </c>
      <c r="K388" s="170">
        <v>8599.6</v>
      </c>
    </row>
    <row r="389" spans="1:11" x14ac:dyDescent="0.2">
      <c r="A389" s="106" t="s">
        <v>78</v>
      </c>
      <c r="B389" s="113" t="s">
        <v>18</v>
      </c>
      <c r="C389" s="113"/>
      <c r="D389" s="113"/>
      <c r="E389" s="117"/>
      <c r="F389" s="117"/>
      <c r="G389" s="266"/>
      <c r="H389" s="117"/>
      <c r="I389" s="390">
        <f>I390</f>
        <v>97</v>
      </c>
      <c r="J389" s="390">
        <f t="shared" ref="J389:K389" si="31">J390</f>
        <v>97</v>
      </c>
      <c r="K389" s="390">
        <f t="shared" si="31"/>
        <v>97</v>
      </c>
    </row>
    <row r="390" spans="1:11" x14ac:dyDescent="0.2">
      <c r="A390" s="108" t="s">
        <v>79</v>
      </c>
      <c r="B390" s="104" t="s">
        <v>18</v>
      </c>
      <c r="C390" s="104" t="s">
        <v>144</v>
      </c>
      <c r="D390" s="104"/>
      <c r="E390" s="105"/>
      <c r="F390" s="105"/>
      <c r="G390" s="105"/>
      <c r="H390" s="105"/>
      <c r="I390" s="413">
        <f>I391+I400</f>
        <v>97</v>
      </c>
      <c r="J390" s="417">
        <f t="shared" ref="J390:K390" si="32">J391+J400</f>
        <v>97</v>
      </c>
      <c r="K390" s="417">
        <f t="shared" si="32"/>
        <v>97</v>
      </c>
    </row>
    <row r="391" spans="1:11" ht="37.5" customHeight="1" x14ac:dyDescent="0.2">
      <c r="A391" s="422" t="s">
        <v>583</v>
      </c>
      <c r="B391" s="104" t="s">
        <v>18</v>
      </c>
      <c r="C391" s="104" t="s">
        <v>144</v>
      </c>
      <c r="D391" s="104" t="s">
        <v>152</v>
      </c>
      <c r="E391" s="104">
        <v>0</v>
      </c>
      <c r="F391" s="105"/>
      <c r="G391" s="105"/>
      <c r="H391" s="105"/>
      <c r="I391" s="413">
        <v>87</v>
      </c>
      <c r="J391" s="413">
        <v>87</v>
      </c>
      <c r="K391" s="383">
        <v>87</v>
      </c>
    </row>
    <row r="392" spans="1:11" ht="25.5" x14ac:dyDescent="0.2">
      <c r="A392" s="108" t="s">
        <v>331</v>
      </c>
      <c r="B392" s="104" t="s">
        <v>18</v>
      </c>
      <c r="C392" s="104" t="s">
        <v>144</v>
      </c>
      <c r="D392" s="104" t="s">
        <v>152</v>
      </c>
      <c r="E392" s="104">
        <v>0</v>
      </c>
      <c r="F392" s="104" t="s">
        <v>144</v>
      </c>
      <c r="G392" s="105"/>
      <c r="H392" s="105"/>
      <c r="I392" s="413">
        <v>55</v>
      </c>
      <c r="J392" s="413">
        <v>55</v>
      </c>
      <c r="K392" s="383">
        <v>55</v>
      </c>
    </row>
    <row r="393" spans="1:11" x14ac:dyDescent="0.2">
      <c r="A393" s="108" t="s">
        <v>80</v>
      </c>
      <c r="B393" s="104" t="s">
        <v>18</v>
      </c>
      <c r="C393" s="104" t="s">
        <v>144</v>
      </c>
      <c r="D393" s="104" t="s">
        <v>152</v>
      </c>
      <c r="E393" s="104">
        <v>0</v>
      </c>
      <c r="F393" s="104" t="s">
        <v>144</v>
      </c>
      <c r="G393" s="104">
        <v>42040</v>
      </c>
      <c r="H393" s="105"/>
      <c r="I393" s="413">
        <v>55</v>
      </c>
      <c r="J393" s="413">
        <v>55</v>
      </c>
      <c r="K393" s="383">
        <v>55</v>
      </c>
    </row>
    <row r="394" spans="1:11" ht="25.5" x14ac:dyDescent="0.2">
      <c r="A394" s="108" t="s">
        <v>36</v>
      </c>
      <c r="B394" s="104" t="s">
        <v>18</v>
      </c>
      <c r="C394" s="104" t="s">
        <v>144</v>
      </c>
      <c r="D394" s="104" t="s">
        <v>152</v>
      </c>
      <c r="E394" s="104">
        <v>0</v>
      </c>
      <c r="F394" s="104" t="s">
        <v>144</v>
      </c>
      <c r="G394" s="104">
        <v>42040</v>
      </c>
      <c r="H394" s="104">
        <v>200</v>
      </c>
      <c r="I394" s="413">
        <v>55</v>
      </c>
      <c r="J394" s="413">
        <v>55</v>
      </c>
      <c r="K394" s="383">
        <v>55</v>
      </c>
    </row>
    <row r="395" spans="1:11" ht="25.5" x14ac:dyDescent="0.2">
      <c r="A395" s="108" t="s">
        <v>37</v>
      </c>
      <c r="B395" s="104" t="s">
        <v>18</v>
      </c>
      <c r="C395" s="104" t="s">
        <v>144</v>
      </c>
      <c r="D395" s="104" t="s">
        <v>152</v>
      </c>
      <c r="E395" s="104">
        <v>0</v>
      </c>
      <c r="F395" s="104" t="s">
        <v>144</v>
      </c>
      <c r="G395" s="104">
        <v>42040</v>
      </c>
      <c r="H395" s="104">
        <v>240</v>
      </c>
      <c r="I395" s="413">
        <v>55</v>
      </c>
      <c r="J395" s="413">
        <v>55</v>
      </c>
      <c r="K395" s="383">
        <v>55</v>
      </c>
    </row>
    <row r="396" spans="1:11" ht="25.5" x14ac:dyDescent="0.2">
      <c r="A396" s="108" t="s">
        <v>141</v>
      </c>
      <c r="B396" s="104" t="s">
        <v>18</v>
      </c>
      <c r="C396" s="104" t="s">
        <v>144</v>
      </c>
      <c r="D396" s="104" t="s">
        <v>152</v>
      </c>
      <c r="E396" s="104">
        <v>0</v>
      </c>
      <c r="F396" s="104" t="s">
        <v>145</v>
      </c>
      <c r="G396" s="104"/>
      <c r="H396" s="104"/>
      <c r="I396" s="413">
        <v>32</v>
      </c>
      <c r="J396" s="413">
        <v>32</v>
      </c>
      <c r="K396" s="383">
        <v>32</v>
      </c>
    </row>
    <row r="397" spans="1:11" x14ac:dyDescent="0.2">
      <c r="A397" s="108" t="s">
        <v>80</v>
      </c>
      <c r="B397" s="104" t="s">
        <v>18</v>
      </c>
      <c r="C397" s="104" t="s">
        <v>144</v>
      </c>
      <c r="D397" s="104" t="s">
        <v>152</v>
      </c>
      <c r="E397" s="104">
        <v>0</v>
      </c>
      <c r="F397" s="104" t="s">
        <v>145</v>
      </c>
      <c r="G397" s="104">
        <v>42040</v>
      </c>
      <c r="H397" s="104"/>
      <c r="I397" s="413">
        <v>32</v>
      </c>
      <c r="J397" s="413">
        <v>32</v>
      </c>
      <c r="K397" s="383">
        <v>32</v>
      </c>
    </row>
    <row r="398" spans="1:11" ht="25.5" x14ac:dyDescent="0.2">
      <c r="A398" s="108" t="s">
        <v>36</v>
      </c>
      <c r="B398" s="104" t="s">
        <v>18</v>
      </c>
      <c r="C398" s="104" t="s">
        <v>144</v>
      </c>
      <c r="D398" s="104" t="s">
        <v>152</v>
      </c>
      <c r="E398" s="104">
        <v>0</v>
      </c>
      <c r="F398" s="104" t="s">
        <v>145</v>
      </c>
      <c r="G398" s="104">
        <v>42040</v>
      </c>
      <c r="H398" s="104">
        <v>200</v>
      </c>
      <c r="I398" s="413">
        <v>32</v>
      </c>
      <c r="J398" s="413">
        <v>32</v>
      </c>
      <c r="K398" s="383">
        <v>32</v>
      </c>
    </row>
    <row r="399" spans="1:11" ht="25.5" x14ac:dyDescent="0.2">
      <c r="A399" s="108" t="s">
        <v>37</v>
      </c>
      <c r="B399" s="104" t="s">
        <v>18</v>
      </c>
      <c r="C399" s="104" t="s">
        <v>144</v>
      </c>
      <c r="D399" s="104" t="s">
        <v>152</v>
      </c>
      <c r="E399" s="104">
        <v>0</v>
      </c>
      <c r="F399" s="104" t="s">
        <v>145</v>
      </c>
      <c r="G399" s="104">
        <v>42040</v>
      </c>
      <c r="H399" s="104">
        <v>240</v>
      </c>
      <c r="I399" s="413">
        <v>32</v>
      </c>
      <c r="J399" s="413">
        <v>32</v>
      </c>
      <c r="K399" s="383">
        <v>32</v>
      </c>
    </row>
    <row r="400" spans="1:11" ht="50.25" customHeight="1" x14ac:dyDescent="0.2">
      <c r="A400" s="111" t="s">
        <v>384</v>
      </c>
      <c r="B400" s="104" t="s">
        <v>18</v>
      </c>
      <c r="C400" s="104" t="s">
        <v>144</v>
      </c>
      <c r="D400" s="104" t="s">
        <v>164</v>
      </c>
      <c r="E400" s="105"/>
      <c r="F400" s="105"/>
      <c r="G400" s="105"/>
      <c r="H400" s="105"/>
      <c r="I400" s="413">
        <v>10</v>
      </c>
      <c r="J400" s="413">
        <v>10</v>
      </c>
      <c r="K400" s="383">
        <v>10</v>
      </c>
    </row>
    <row r="401" spans="1:11" ht="39.75" customHeight="1" x14ac:dyDescent="0.2">
      <c r="A401" s="108" t="s">
        <v>81</v>
      </c>
      <c r="B401" s="104" t="s">
        <v>18</v>
      </c>
      <c r="C401" s="104" t="s">
        <v>144</v>
      </c>
      <c r="D401" s="104" t="s">
        <v>164</v>
      </c>
      <c r="E401" s="104">
        <v>0</v>
      </c>
      <c r="F401" s="104" t="s">
        <v>146</v>
      </c>
      <c r="G401" s="105"/>
      <c r="H401" s="105"/>
      <c r="I401" s="417">
        <v>10</v>
      </c>
      <c r="J401" s="417">
        <v>10</v>
      </c>
      <c r="K401" s="417">
        <v>10</v>
      </c>
    </row>
    <row r="402" spans="1:11" x14ac:dyDescent="0.2">
      <c r="A402" s="108" t="s">
        <v>82</v>
      </c>
      <c r="B402" s="104" t="s">
        <v>18</v>
      </c>
      <c r="C402" s="104" t="s">
        <v>144</v>
      </c>
      <c r="D402" s="104" t="s">
        <v>164</v>
      </c>
      <c r="E402" s="104">
        <v>0</v>
      </c>
      <c r="F402" s="104" t="s">
        <v>146</v>
      </c>
      <c r="G402" s="104">
        <v>42040</v>
      </c>
      <c r="H402" s="105"/>
      <c r="I402" s="417">
        <v>10</v>
      </c>
      <c r="J402" s="417">
        <v>10</v>
      </c>
      <c r="K402" s="417">
        <v>10</v>
      </c>
    </row>
    <row r="403" spans="1:11" ht="25.5" x14ac:dyDescent="0.2">
      <c r="A403" s="108" t="s">
        <v>36</v>
      </c>
      <c r="B403" s="104" t="s">
        <v>18</v>
      </c>
      <c r="C403" s="104" t="s">
        <v>144</v>
      </c>
      <c r="D403" s="104" t="s">
        <v>164</v>
      </c>
      <c r="E403" s="104">
        <v>0</v>
      </c>
      <c r="F403" s="104" t="s">
        <v>146</v>
      </c>
      <c r="G403" s="104">
        <v>42040</v>
      </c>
      <c r="H403" s="104">
        <v>200</v>
      </c>
      <c r="I403" s="417">
        <v>10</v>
      </c>
      <c r="J403" s="417">
        <v>10</v>
      </c>
      <c r="K403" s="417">
        <v>10</v>
      </c>
    </row>
    <row r="404" spans="1:11" ht="25.5" x14ac:dyDescent="0.2">
      <c r="A404" s="108" t="s">
        <v>37</v>
      </c>
      <c r="B404" s="104" t="s">
        <v>18</v>
      </c>
      <c r="C404" s="104" t="s">
        <v>144</v>
      </c>
      <c r="D404" s="104" t="s">
        <v>164</v>
      </c>
      <c r="E404" s="104">
        <v>0</v>
      </c>
      <c r="F404" s="104" t="s">
        <v>146</v>
      </c>
      <c r="G404" s="104">
        <v>42040</v>
      </c>
      <c r="H404" s="104">
        <v>240</v>
      </c>
      <c r="I404" s="417">
        <v>10</v>
      </c>
      <c r="J404" s="417">
        <v>10</v>
      </c>
      <c r="K404" s="417">
        <v>10</v>
      </c>
    </row>
    <row r="405" spans="1:11" x14ac:dyDescent="0.2">
      <c r="A405" s="106" t="s">
        <v>83</v>
      </c>
      <c r="B405" s="113" t="s">
        <v>20</v>
      </c>
      <c r="C405" s="113" t="s">
        <v>149</v>
      </c>
      <c r="D405" s="113"/>
      <c r="E405" s="117"/>
      <c r="F405" s="117"/>
      <c r="G405" s="117"/>
      <c r="H405" s="117"/>
      <c r="I405" s="170">
        <v>1900</v>
      </c>
      <c r="J405" s="170">
        <v>1432.7</v>
      </c>
      <c r="K405" s="170">
        <v>1180.3</v>
      </c>
    </row>
    <row r="406" spans="1:11" x14ac:dyDescent="0.2">
      <c r="A406" s="108" t="s">
        <v>84</v>
      </c>
      <c r="B406" s="104" t="s">
        <v>20</v>
      </c>
      <c r="C406" s="104" t="s">
        <v>145</v>
      </c>
      <c r="D406" s="104"/>
      <c r="E406" s="105"/>
      <c r="F406" s="105"/>
      <c r="G406" s="105"/>
      <c r="H406" s="105"/>
      <c r="I406" s="170">
        <v>1900</v>
      </c>
      <c r="J406" s="170">
        <v>1432.7</v>
      </c>
      <c r="K406" s="170">
        <v>1180.3</v>
      </c>
    </row>
    <row r="407" spans="1:11" ht="25.5" x14ac:dyDescent="0.2">
      <c r="A407" s="108" t="s">
        <v>319</v>
      </c>
      <c r="B407" s="104" t="s">
        <v>20</v>
      </c>
      <c r="C407" s="104" t="s">
        <v>145</v>
      </c>
      <c r="D407" s="104" t="s">
        <v>150</v>
      </c>
      <c r="E407" s="105"/>
      <c r="F407" s="105"/>
      <c r="G407" s="105"/>
      <c r="H407" s="105"/>
      <c r="I407" s="170">
        <v>1900</v>
      </c>
      <c r="J407" s="170">
        <v>1432.7</v>
      </c>
      <c r="K407" s="170">
        <v>1180.3</v>
      </c>
    </row>
    <row r="408" spans="1:11" ht="25.5" x14ac:dyDescent="0.2">
      <c r="A408" s="108" t="s">
        <v>320</v>
      </c>
      <c r="B408" s="104" t="s">
        <v>20</v>
      </c>
      <c r="C408" s="104" t="s">
        <v>145</v>
      </c>
      <c r="D408" s="104" t="s">
        <v>150</v>
      </c>
      <c r="E408" s="104">
        <v>1</v>
      </c>
      <c r="F408" s="104" t="s">
        <v>149</v>
      </c>
      <c r="G408" s="105"/>
      <c r="H408" s="105"/>
      <c r="I408" s="170">
        <v>1900</v>
      </c>
      <c r="J408" s="170">
        <v>1432.7</v>
      </c>
      <c r="K408" s="170">
        <v>1180.3</v>
      </c>
    </row>
    <row r="409" spans="1:11" ht="27.75" customHeight="1" x14ac:dyDescent="0.2">
      <c r="A409" s="108" t="s">
        <v>85</v>
      </c>
      <c r="B409" s="104" t="s">
        <v>20</v>
      </c>
      <c r="C409" s="104" t="s">
        <v>145</v>
      </c>
      <c r="D409" s="104" t="s">
        <v>150</v>
      </c>
      <c r="E409" s="104">
        <v>1</v>
      </c>
      <c r="F409" s="104" t="s">
        <v>149</v>
      </c>
      <c r="G409" s="104">
        <v>91010</v>
      </c>
      <c r="H409" s="105"/>
      <c r="I409" s="170">
        <v>1900</v>
      </c>
      <c r="J409" s="170">
        <v>1432.7</v>
      </c>
      <c r="K409" s="170">
        <v>1180.3</v>
      </c>
    </row>
    <row r="410" spans="1:11" ht="25.5" x14ac:dyDescent="0.2">
      <c r="A410" s="108" t="s">
        <v>50</v>
      </c>
      <c r="B410" s="104" t="s">
        <v>20</v>
      </c>
      <c r="C410" s="104" t="s">
        <v>145</v>
      </c>
      <c r="D410" s="104" t="s">
        <v>150</v>
      </c>
      <c r="E410" s="104">
        <v>1</v>
      </c>
      <c r="F410" s="104" t="s">
        <v>149</v>
      </c>
      <c r="G410" s="104">
        <v>91010</v>
      </c>
      <c r="H410" s="104" t="s">
        <v>166</v>
      </c>
      <c r="I410" s="170">
        <v>1900</v>
      </c>
      <c r="J410" s="170">
        <v>1432.7</v>
      </c>
      <c r="K410" s="170">
        <v>1180.3</v>
      </c>
    </row>
    <row r="411" spans="1:11" ht="51" x14ac:dyDescent="0.2">
      <c r="A411" s="108" t="s">
        <v>86</v>
      </c>
      <c r="B411" s="104" t="s">
        <v>20</v>
      </c>
      <c r="C411" s="104" t="s">
        <v>145</v>
      </c>
      <c r="D411" s="104" t="s">
        <v>150</v>
      </c>
      <c r="E411" s="104">
        <v>1</v>
      </c>
      <c r="F411" s="104" t="s">
        <v>149</v>
      </c>
      <c r="G411" s="104">
        <v>91010</v>
      </c>
      <c r="H411" s="104" t="s">
        <v>165</v>
      </c>
      <c r="I411" s="170">
        <v>1900</v>
      </c>
      <c r="J411" s="170">
        <v>1432.7</v>
      </c>
      <c r="K411" s="170">
        <v>1180.3</v>
      </c>
    </row>
    <row r="412" spans="1:11" x14ac:dyDescent="0.2">
      <c r="A412" s="106" t="s">
        <v>104</v>
      </c>
      <c r="B412" s="113" t="s">
        <v>154</v>
      </c>
      <c r="C412" s="113" t="s">
        <v>149</v>
      </c>
      <c r="D412" s="113"/>
      <c r="E412" s="117"/>
      <c r="F412" s="117"/>
      <c r="G412" s="117"/>
      <c r="H412" s="117"/>
      <c r="I412" s="389">
        <v>31.4</v>
      </c>
      <c r="J412" s="389">
        <v>31.4</v>
      </c>
      <c r="K412" s="389">
        <v>31.4</v>
      </c>
    </row>
    <row r="413" spans="1:11" ht="25.5" x14ac:dyDescent="0.2">
      <c r="A413" s="108" t="s">
        <v>102</v>
      </c>
      <c r="B413" s="104" t="s">
        <v>154</v>
      </c>
      <c r="C413" s="104" t="s">
        <v>144</v>
      </c>
      <c r="D413" s="104"/>
      <c r="E413" s="105"/>
      <c r="F413" s="105"/>
      <c r="G413" s="105"/>
      <c r="H413" s="105"/>
      <c r="I413" s="413">
        <v>31.4</v>
      </c>
      <c r="J413" s="413">
        <v>31.4</v>
      </c>
      <c r="K413" s="383">
        <v>31.4</v>
      </c>
    </row>
    <row r="414" spans="1:11" ht="40.5" customHeight="1" x14ac:dyDescent="0.2">
      <c r="A414" s="197" t="s">
        <v>409</v>
      </c>
      <c r="B414" s="104" t="s">
        <v>154</v>
      </c>
      <c r="C414" s="104" t="s">
        <v>144</v>
      </c>
      <c r="D414" s="104" t="s">
        <v>153</v>
      </c>
      <c r="E414" s="105"/>
      <c r="F414" s="105"/>
      <c r="G414" s="105"/>
      <c r="H414" s="105"/>
      <c r="I414" s="413">
        <v>31.4</v>
      </c>
      <c r="J414" s="413">
        <v>31.4</v>
      </c>
      <c r="K414" s="383">
        <v>31.4</v>
      </c>
    </row>
    <row r="415" spans="1:11" ht="14.25" customHeight="1" x14ac:dyDescent="0.2">
      <c r="A415" s="108" t="s">
        <v>142</v>
      </c>
      <c r="B415" s="104" t="s">
        <v>154</v>
      </c>
      <c r="C415" s="104" t="s">
        <v>144</v>
      </c>
      <c r="D415" s="104" t="s">
        <v>153</v>
      </c>
      <c r="E415" s="104">
        <v>2</v>
      </c>
      <c r="F415" s="104"/>
      <c r="G415" s="105"/>
      <c r="H415" s="105"/>
      <c r="I415" s="413">
        <v>31.4</v>
      </c>
      <c r="J415" s="413">
        <v>31.4</v>
      </c>
      <c r="K415" s="383">
        <v>31.4</v>
      </c>
    </row>
    <row r="416" spans="1:11" ht="38.25" x14ac:dyDescent="0.2">
      <c r="A416" s="126" t="s">
        <v>103</v>
      </c>
      <c r="B416" s="104" t="s">
        <v>154</v>
      </c>
      <c r="C416" s="104" t="s">
        <v>144</v>
      </c>
      <c r="D416" s="104" t="s">
        <v>153</v>
      </c>
      <c r="E416" s="104">
        <v>2</v>
      </c>
      <c r="F416" s="104" t="s">
        <v>145</v>
      </c>
      <c r="G416" s="105"/>
      <c r="H416" s="105"/>
      <c r="I416" s="413">
        <v>31.4</v>
      </c>
      <c r="J416" s="413">
        <v>31.4</v>
      </c>
      <c r="K416" s="383">
        <v>31.4</v>
      </c>
    </row>
    <row r="417" spans="1:11" x14ac:dyDescent="0.2">
      <c r="A417" s="108" t="s">
        <v>329</v>
      </c>
      <c r="B417" s="104" t="s">
        <v>154</v>
      </c>
      <c r="C417" s="104" t="s">
        <v>144</v>
      </c>
      <c r="D417" s="104" t="s">
        <v>153</v>
      </c>
      <c r="E417" s="104" t="s">
        <v>9</v>
      </c>
      <c r="F417" s="104" t="s">
        <v>145</v>
      </c>
      <c r="G417" s="104">
        <v>41240</v>
      </c>
      <c r="H417" s="105"/>
      <c r="I417" s="413">
        <v>31.4</v>
      </c>
      <c r="J417" s="413">
        <v>31.4</v>
      </c>
      <c r="K417" s="383">
        <v>31.4</v>
      </c>
    </row>
    <row r="418" spans="1:11" x14ac:dyDescent="0.2">
      <c r="A418" s="108" t="s">
        <v>104</v>
      </c>
      <c r="B418" s="104" t="s">
        <v>154</v>
      </c>
      <c r="C418" s="104" t="s">
        <v>144</v>
      </c>
      <c r="D418" s="104" t="s">
        <v>153</v>
      </c>
      <c r="E418" s="104">
        <v>2</v>
      </c>
      <c r="F418" s="104" t="s">
        <v>145</v>
      </c>
      <c r="G418" s="104" t="s">
        <v>167</v>
      </c>
      <c r="H418" s="104">
        <v>700</v>
      </c>
      <c r="I418" s="413">
        <v>31.4</v>
      </c>
      <c r="J418" s="413">
        <v>31.4</v>
      </c>
      <c r="K418" s="383">
        <v>31.4</v>
      </c>
    </row>
    <row r="419" spans="1:11" x14ac:dyDescent="0.2">
      <c r="A419" s="108" t="s">
        <v>105</v>
      </c>
      <c r="B419" s="104" t="s">
        <v>154</v>
      </c>
      <c r="C419" s="104" t="s">
        <v>144</v>
      </c>
      <c r="D419" s="104" t="s">
        <v>153</v>
      </c>
      <c r="E419" s="104">
        <v>2</v>
      </c>
      <c r="F419" s="104" t="s">
        <v>145</v>
      </c>
      <c r="G419" s="104" t="s">
        <v>167</v>
      </c>
      <c r="H419" s="104" t="s">
        <v>168</v>
      </c>
      <c r="I419" s="413">
        <v>31.4</v>
      </c>
      <c r="J419" s="413">
        <v>31.4</v>
      </c>
      <c r="K419" s="383">
        <v>31.4</v>
      </c>
    </row>
    <row r="420" spans="1:11" ht="25.5" x14ac:dyDescent="0.2">
      <c r="A420" s="108" t="s">
        <v>106</v>
      </c>
      <c r="B420" s="104" t="s">
        <v>169</v>
      </c>
      <c r="C420" s="104"/>
      <c r="D420" s="104"/>
      <c r="E420" s="105"/>
      <c r="F420" s="105"/>
      <c r="G420" s="105"/>
      <c r="H420" s="105"/>
      <c r="I420" s="387">
        <v>50</v>
      </c>
      <c r="J420" s="387">
        <v>40</v>
      </c>
      <c r="K420" s="387">
        <v>33.200000000000003</v>
      </c>
    </row>
    <row r="421" spans="1:11" ht="25.5" customHeight="1" x14ac:dyDescent="0.2">
      <c r="A421" s="108" t="s">
        <v>107</v>
      </c>
      <c r="B421" s="104" t="s">
        <v>169</v>
      </c>
      <c r="C421" s="104" t="s">
        <v>144</v>
      </c>
      <c r="D421" s="104"/>
      <c r="E421" s="105"/>
      <c r="F421" s="105"/>
      <c r="G421" s="105"/>
      <c r="H421" s="105"/>
      <c r="I421" s="387">
        <v>50</v>
      </c>
      <c r="J421" s="387">
        <v>40</v>
      </c>
      <c r="K421" s="387">
        <v>33.200000000000003</v>
      </c>
    </row>
    <row r="422" spans="1:11" ht="51" x14ac:dyDescent="0.2">
      <c r="A422" s="264" t="s">
        <v>409</v>
      </c>
      <c r="B422" s="104" t="s">
        <v>169</v>
      </c>
      <c r="C422" s="104" t="s">
        <v>144</v>
      </c>
      <c r="D422" s="263" t="s">
        <v>153</v>
      </c>
      <c r="E422" s="105"/>
      <c r="F422" s="105"/>
      <c r="G422" s="105"/>
      <c r="H422" s="105"/>
      <c r="I422" s="387">
        <v>50</v>
      </c>
      <c r="J422" s="387">
        <v>40</v>
      </c>
      <c r="K422" s="387">
        <v>33.200000000000003</v>
      </c>
    </row>
    <row r="423" spans="1:11" ht="25.5" x14ac:dyDescent="0.2">
      <c r="A423" s="264" t="s">
        <v>432</v>
      </c>
      <c r="B423" s="104" t="s">
        <v>169</v>
      </c>
      <c r="C423" s="104" t="s">
        <v>144</v>
      </c>
      <c r="D423" s="263" t="s">
        <v>153</v>
      </c>
      <c r="E423" s="263" t="s">
        <v>10</v>
      </c>
      <c r="F423" s="104" t="s">
        <v>149</v>
      </c>
      <c r="G423" s="105"/>
      <c r="H423" s="105"/>
      <c r="I423" s="387">
        <v>50</v>
      </c>
      <c r="J423" s="387">
        <v>40</v>
      </c>
      <c r="K423" s="387">
        <v>33.200000000000003</v>
      </c>
    </row>
    <row r="424" spans="1:11" ht="38.25" x14ac:dyDescent="0.2">
      <c r="A424" s="264" t="s">
        <v>433</v>
      </c>
      <c r="B424" s="263" t="s">
        <v>169</v>
      </c>
      <c r="C424" s="263" t="s">
        <v>144</v>
      </c>
      <c r="D424" s="263" t="s">
        <v>153</v>
      </c>
      <c r="E424" s="263" t="s">
        <v>10</v>
      </c>
      <c r="F424" s="263" t="s">
        <v>144</v>
      </c>
      <c r="G424" s="265"/>
      <c r="H424" s="265"/>
      <c r="I424" s="387">
        <v>50</v>
      </c>
      <c r="J424" s="387">
        <v>40</v>
      </c>
      <c r="K424" s="387">
        <v>33.200000000000003</v>
      </c>
    </row>
    <row r="425" spans="1:11" ht="11.25" customHeight="1" x14ac:dyDescent="0.2">
      <c r="A425" s="108" t="s">
        <v>108</v>
      </c>
      <c r="B425" s="104" t="s">
        <v>169</v>
      </c>
      <c r="C425" s="104" t="s">
        <v>144</v>
      </c>
      <c r="D425" s="263" t="s">
        <v>153</v>
      </c>
      <c r="E425" s="263" t="s">
        <v>10</v>
      </c>
      <c r="F425" s="263" t="s">
        <v>144</v>
      </c>
      <c r="G425" s="104">
        <v>44010</v>
      </c>
      <c r="H425" s="105"/>
      <c r="I425" s="387">
        <v>50</v>
      </c>
      <c r="J425" s="387">
        <v>40</v>
      </c>
      <c r="K425" s="387">
        <v>33.200000000000003</v>
      </c>
    </row>
    <row r="426" spans="1:11" x14ac:dyDescent="0.2">
      <c r="A426" s="108" t="s">
        <v>99</v>
      </c>
      <c r="B426" s="104" t="s">
        <v>169</v>
      </c>
      <c r="C426" s="104" t="s">
        <v>144</v>
      </c>
      <c r="D426" s="263" t="s">
        <v>153</v>
      </c>
      <c r="E426" s="263" t="s">
        <v>10</v>
      </c>
      <c r="F426" s="263" t="s">
        <v>144</v>
      </c>
      <c r="G426" s="104" t="s">
        <v>173</v>
      </c>
      <c r="H426" s="104">
        <v>500</v>
      </c>
      <c r="I426" s="387">
        <v>50</v>
      </c>
      <c r="J426" s="387">
        <v>40</v>
      </c>
      <c r="K426" s="387">
        <v>33.200000000000003</v>
      </c>
    </row>
    <row r="427" spans="1:11" x14ac:dyDescent="0.2">
      <c r="A427" s="108" t="s">
        <v>143</v>
      </c>
      <c r="B427" s="104" t="s">
        <v>169</v>
      </c>
      <c r="C427" s="104" t="s">
        <v>144</v>
      </c>
      <c r="D427" s="263" t="s">
        <v>153</v>
      </c>
      <c r="E427" s="263" t="s">
        <v>10</v>
      </c>
      <c r="F427" s="263" t="s">
        <v>144</v>
      </c>
      <c r="G427" s="104" t="s">
        <v>173</v>
      </c>
      <c r="H427" s="158" t="s">
        <v>174</v>
      </c>
      <c r="I427" s="387">
        <v>50</v>
      </c>
      <c r="J427" s="387">
        <v>40</v>
      </c>
      <c r="K427" s="387">
        <v>33.200000000000003</v>
      </c>
    </row>
    <row r="428" spans="1:11" ht="31.5" x14ac:dyDescent="0.2">
      <c r="A428" s="127" t="s">
        <v>462</v>
      </c>
      <c r="B428" s="306" t="s">
        <v>169</v>
      </c>
      <c r="C428" s="306" t="s">
        <v>155</v>
      </c>
      <c r="D428" s="306"/>
      <c r="E428" s="306"/>
      <c r="F428" s="306"/>
      <c r="G428" s="154"/>
      <c r="H428" s="301"/>
      <c r="I428" s="170"/>
      <c r="J428" s="170"/>
      <c r="K428" s="170"/>
    </row>
    <row r="429" spans="1:11" ht="25.5" x14ac:dyDescent="0.2">
      <c r="A429" s="307" t="s">
        <v>432</v>
      </c>
      <c r="B429" s="306" t="s">
        <v>169</v>
      </c>
      <c r="C429" s="306" t="s">
        <v>155</v>
      </c>
      <c r="D429" s="306" t="s">
        <v>153</v>
      </c>
      <c r="E429" s="306" t="s">
        <v>10</v>
      </c>
      <c r="F429" s="306"/>
      <c r="G429" s="306"/>
      <c r="H429" s="310"/>
      <c r="I429" s="170"/>
      <c r="J429" s="170"/>
      <c r="K429" s="170"/>
    </row>
    <row r="430" spans="1:11" ht="63.75" x14ac:dyDescent="0.2">
      <c r="A430" s="307" t="s">
        <v>463</v>
      </c>
      <c r="B430" s="306" t="s">
        <v>169</v>
      </c>
      <c r="C430" s="306" t="s">
        <v>155</v>
      </c>
      <c r="D430" s="306" t="s">
        <v>153</v>
      </c>
      <c r="E430" s="306" t="s">
        <v>10</v>
      </c>
      <c r="F430" s="306" t="s">
        <v>145</v>
      </c>
      <c r="G430" s="306"/>
      <c r="H430" s="154"/>
      <c r="I430" s="170"/>
      <c r="J430" s="170"/>
      <c r="K430" s="170"/>
    </row>
    <row r="431" spans="1:11" ht="45" x14ac:dyDescent="0.2">
      <c r="A431" s="166" t="s">
        <v>464</v>
      </c>
      <c r="B431" s="306" t="s">
        <v>169</v>
      </c>
      <c r="C431" s="306" t="s">
        <v>155</v>
      </c>
      <c r="D431" s="306" t="s">
        <v>153</v>
      </c>
      <c r="E431" s="306" t="s">
        <v>10</v>
      </c>
      <c r="F431" s="306" t="s">
        <v>145</v>
      </c>
      <c r="G431" s="301" t="s">
        <v>465</v>
      </c>
      <c r="H431" s="311"/>
      <c r="I431" s="170"/>
      <c r="J431" s="170"/>
      <c r="K431" s="170"/>
    </row>
    <row r="432" spans="1:11" ht="15.75" x14ac:dyDescent="0.2">
      <c r="A432" s="127" t="s">
        <v>99</v>
      </c>
      <c r="B432" s="306" t="s">
        <v>169</v>
      </c>
      <c r="C432" s="306" t="s">
        <v>155</v>
      </c>
      <c r="D432" s="306" t="s">
        <v>153</v>
      </c>
      <c r="E432" s="306" t="s">
        <v>10</v>
      </c>
      <c r="F432" s="306" t="s">
        <v>145</v>
      </c>
      <c r="G432" s="301" t="s">
        <v>465</v>
      </c>
      <c r="H432" s="311" t="s">
        <v>223</v>
      </c>
      <c r="I432" s="170"/>
      <c r="J432" s="170"/>
      <c r="K432" s="170"/>
    </row>
    <row r="433" spans="1:11" ht="15.75" x14ac:dyDescent="0.2">
      <c r="A433" s="127" t="s">
        <v>466</v>
      </c>
      <c r="B433" s="306" t="s">
        <v>169</v>
      </c>
      <c r="C433" s="306" t="s">
        <v>155</v>
      </c>
      <c r="D433" s="306" t="s">
        <v>153</v>
      </c>
      <c r="E433" s="306" t="s">
        <v>10</v>
      </c>
      <c r="F433" s="306" t="s">
        <v>145</v>
      </c>
      <c r="G433" s="301" t="s">
        <v>465</v>
      </c>
      <c r="H433" s="311" t="s">
        <v>467</v>
      </c>
      <c r="I433" s="170"/>
      <c r="J433" s="170"/>
      <c r="K433" s="170"/>
    </row>
    <row r="434" spans="1:11" x14ac:dyDescent="0.2">
      <c r="A434" s="106" t="s">
        <v>109</v>
      </c>
      <c r="B434" s="113" t="s">
        <v>170</v>
      </c>
      <c r="C434" s="113"/>
      <c r="D434" s="113"/>
      <c r="E434" s="113"/>
      <c r="F434" s="113"/>
      <c r="G434" s="117"/>
      <c r="H434" s="117"/>
      <c r="I434" s="170"/>
      <c r="J434" s="170">
        <v>3554</v>
      </c>
      <c r="K434" s="170">
        <v>7185.1</v>
      </c>
    </row>
    <row r="435" spans="1:11" x14ac:dyDescent="0.2">
      <c r="A435" s="108" t="s">
        <v>109</v>
      </c>
      <c r="B435" s="104" t="s">
        <v>170</v>
      </c>
      <c r="C435" s="104" t="s">
        <v>170</v>
      </c>
      <c r="D435" s="104"/>
      <c r="E435" s="104"/>
      <c r="F435" s="104"/>
      <c r="G435" s="105"/>
      <c r="H435" s="105"/>
      <c r="I435" s="170"/>
      <c r="J435" s="170">
        <v>3554</v>
      </c>
      <c r="K435" s="170">
        <v>7185.1</v>
      </c>
    </row>
    <row r="436" spans="1:11" ht="25.5" x14ac:dyDescent="0.2">
      <c r="A436" s="108" t="s">
        <v>319</v>
      </c>
      <c r="B436" s="104" t="s">
        <v>170</v>
      </c>
      <c r="C436" s="104" t="s">
        <v>170</v>
      </c>
      <c r="D436" s="104" t="s">
        <v>150</v>
      </c>
      <c r="E436" s="104"/>
      <c r="F436" s="104"/>
      <c r="G436" s="105"/>
      <c r="H436" s="105"/>
      <c r="I436" s="170"/>
      <c r="J436" s="170">
        <v>3554</v>
      </c>
      <c r="K436" s="170">
        <v>7185.1</v>
      </c>
    </row>
    <row r="437" spans="1:11" ht="25.5" x14ac:dyDescent="0.2">
      <c r="A437" s="108" t="s">
        <v>320</v>
      </c>
      <c r="B437" s="104" t="s">
        <v>170</v>
      </c>
      <c r="C437" s="104" t="s">
        <v>170</v>
      </c>
      <c r="D437" s="104" t="s">
        <v>150</v>
      </c>
      <c r="E437" s="104">
        <v>1</v>
      </c>
      <c r="F437" s="104" t="s">
        <v>149</v>
      </c>
      <c r="G437" s="105"/>
      <c r="H437" s="105"/>
      <c r="I437" s="170"/>
      <c r="J437" s="170">
        <v>3554</v>
      </c>
      <c r="K437" s="170">
        <v>7185.1</v>
      </c>
    </row>
    <row r="438" spans="1:11" x14ac:dyDescent="0.2">
      <c r="A438" s="108" t="s">
        <v>109</v>
      </c>
      <c r="B438" s="104" t="s">
        <v>170</v>
      </c>
      <c r="C438" s="104" t="s">
        <v>170</v>
      </c>
      <c r="D438" s="104" t="s">
        <v>150</v>
      </c>
      <c r="E438" s="104">
        <v>1</v>
      </c>
      <c r="F438" s="104" t="s">
        <v>149</v>
      </c>
      <c r="G438" s="104">
        <v>41990</v>
      </c>
      <c r="H438" s="105"/>
      <c r="I438" s="170"/>
      <c r="J438" s="170">
        <v>3554</v>
      </c>
      <c r="K438" s="170">
        <v>7185.1</v>
      </c>
    </row>
    <row r="439" spans="1:11" x14ac:dyDescent="0.2">
      <c r="A439" s="108" t="s">
        <v>38</v>
      </c>
      <c r="B439" s="104" t="s">
        <v>170</v>
      </c>
      <c r="C439" s="104" t="s">
        <v>170</v>
      </c>
      <c r="D439" s="104" t="s">
        <v>150</v>
      </c>
      <c r="E439" s="104">
        <v>1</v>
      </c>
      <c r="F439" s="104" t="s">
        <v>149</v>
      </c>
      <c r="G439" s="104" t="s">
        <v>171</v>
      </c>
      <c r="H439" s="104">
        <v>800</v>
      </c>
      <c r="I439" s="170"/>
      <c r="J439" s="170">
        <v>3554</v>
      </c>
      <c r="K439" s="170">
        <v>7185.1</v>
      </c>
    </row>
    <row r="440" spans="1:11" x14ac:dyDescent="0.2">
      <c r="A440" s="108" t="s">
        <v>110</v>
      </c>
      <c r="B440" s="104" t="s">
        <v>170</v>
      </c>
      <c r="C440" s="104" t="s">
        <v>170</v>
      </c>
      <c r="D440" s="104" t="s">
        <v>150</v>
      </c>
      <c r="E440" s="104">
        <v>1</v>
      </c>
      <c r="F440" s="104" t="s">
        <v>149</v>
      </c>
      <c r="G440" s="104" t="s">
        <v>171</v>
      </c>
      <c r="H440" s="104" t="s">
        <v>172</v>
      </c>
      <c r="I440" s="170"/>
      <c r="J440" s="170">
        <v>3554</v>
      </c>
      <c r="K440" s="170">
        <v>7185.1</v>
      </c>
    </row>
  </sheetData>
  <mergeCells count="30">
    <mergeCell ref="B324:B325"/>
    <mergeCell ref="C324:C325"/>
    <mergeCell ref="A182:A183"/>
    <mergeCell ref="H1:K1"/>
    <mergeCell ref="A2:K2"/>
    <mergeCell ref="H3:K3"/>
    <mergeCell ref="A4:A5"/>
    <mergeCell ref="B4:B5"/>
    <mergeCell ref="C4:C5"/>
    <mergeCell ref="D4:G5"/>
    <mergeCell ref="H4:H5"/>
    <mergeCell ref="I4:K4"/>
    <mergeCell ref="J324:J325"/>
    <mergeCell ref="K324:K325"/>
    <mergeCell ref="D324:D325"/>
    <mergeCell ref="E324:E325"/>
    <mergeCell ref="B182:B183"/>
    <mergeCell ref="C182:C183"/>
    <mergeCell ref="D182:D183"/>
    <mergeCell ref="E182:E183"/>
    <mergeCell ref="G182:G183"/>
    <mergeCell ref="K182:K183"/>
    <mergeCell ref="J182:J183"/>
    <mergeCell ref="F182:F183"/>
    <mergeCell ref="F324:F325"/>
    <mergeCell ref="G324:G325"/>
    <mergeCell ref="H324:H325"/>
    <mergeCell ref="H182:H183"/>
    <mergeCell ref="I182:I183"/>
    <mergeCell ref="I324:I325"/>
  </mergeCells>
  <pageMargins left="0.43307086614173229" right="0.23622047244094491" top="0.70866141732283472" bottom="1.2204724409448819" header="0.31496062992125984" footer="0.31496062992125984"/>
  <pageSetup paperSize="9" scale="55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1"/>
  <sheetViews>
    <sheetView zoomScaleNormal="100" zoomScaleSheetLayoutView="100" workbookViewId="0">
      <selection activeCell="I1" sqref="I1:L1"/>
    </sheetView>
  </sheetViews>
  <sheetFormatPr defaultRowHeight="12.75" x14ac:dyDescent="0.2"/>
  <cols>
    <col min="1" max="1" width="47.83203125" customWidth="1"/>
    <col min="2" max="4" width="4.1640625" customWidth="1"/>
    <col min="5" max="5" width="7" customWidth="1"/>
    <col min="6" max="6" width="7.33203125" customWidth="1"/>
    <col min="7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90.75" customHeight="1" x14ac:dyDescent="0.2">
      <c r="A1" s="80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501" t="s">
        <v>610</v>
      </c>
      <c r="J1" s="502"/>
      <c r="K1" s="502"/>
      <c r="L1" s="502"/>
    </row>
    <row r="2" spans="1:12" ht="96.75" customHeight="1" x14ac:dyDescent="0.2">
      <c r="A2" s="503" t="s">
        <v>574</v>
      </c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</row>
    <row r="3" spans="1:12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504" t="s">
        <v>1</v>
      </c>
      <c r="J3" s="504"/>
      <c r="K3" s="504"/>
      <c r="L3" s="504"/>
    </row>
    <row r="4" spans="1:12" x14ac:dyDescent="0.2">
      <c r="A4" s="519" t="s">
        <v>2</v>
      </c>
      <c r="B4" s="520" t="s">
        <v>5</v>
      </c>
      <c r="C4" s="520"/>
      <c r="D4" s="520"/>
      <c r="E4" s="520"/>
      <c r="F4" s="520" t="s">
        <v>22</v>
      </c>
      <c r="G4" s="520" t="s">
        <v>3</v>
      </c>
      <c r="H4" s="520" t="s">
        <v>4</v>
      </c>
      <c r="I4" s="520" t="s">
        <v>21</v>
      </c>
      <c r="J4" s="520" t="s">
        <v>7</v>
      </c>
      <c r="K4" s="520"/>
      <c r="L4" s="520"/>
    </row>
    <row r="5" spans="1:12" x14ac:dyDescent="0.2">
      <c r="A5" s="519" t="s">
        <v>0</v>
      </c>
      <c r="B5" s="520" t="s">
        <v>0</v>
      </c>
      <c r="C5" s="520"/>
      <c r="D5" s="520"/>
      <c r="E5" s="520"/>
      <c r="F5" s="520" t="s">
        <v>0</v>
      </c>
      <c r="G5" s="520" t="s">
        <v>0</v>
      </c>
      <c r="H5" s="520" t="s">
        <v>0</v>
      </c>
      <c r="I5" s="520" t="s">
        <v>0</v>
      </c>
      <c r="J5" s="411" t="s">
        <v>380</v>
      </c>
      <c r="K5" s="411" t="s">
        <v>434</v>
      </c>
      <c r="L5" s="411" t="s">
        <v>569</v>
      </c>
    </row>
    <row r="6" spans="1:12" x14ac:dyDescent="0.2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  <c r="L6" s="5" t="s">
        <v>20</v>
      </c>
    </row>
    <row r="7" spans="1:12" x14ac:dyDescent="0.2">
      <c r="A7" s="119" t="s">
        <v>19</v>
      </c>
      <c r="B7" s="71" t="s">
        <v>0</v>
      </c>
      <c r="C7" s="71" t="s">
        <v>0</v>
      </c>
      <c r="D7" s="71" t="s">
        <v>0</v>
      </c>
      <c r="E7" s="71" t="s">
        <v>0</v>
      </c>
      <c r="F7" s="71" t="s">
        <v>0</v>
      </c>
      <c r="G7" s="71" t="s">
        <v>0</v>
      </c>
      <c r="H7" s="71" t="s">
        <v>0</v>
      </c>
      <c r="I7" s="71" t="s">
        <v>0</v>
      </c>
      <c r="J7" s="107">
        <f>J8+J88+J221+J247+J289+J304+J322+J349+J393+J441+J449+J485+J493+J517+J384+J511+J501</f>
        <v>294958.6999999999</v>
      </c>
      <c r="K7" s="107">
        <f t="shared" ref="K7:L7" si="0">K8+K88+K221+K247+K289+K304+K322+K349+K393+K441+K449+K485+K493+K517+K384+K511+K501</f>
        <v>278908.29999999993</v>
      </c>
      <c r="L7" s="107">
        <f t="shared" si="0"/>
        <v>289700.59999999998</v>
      </c>
    </row>
    <row r="8" spans="1:12" ht="66.75" customHeight="1" x14ac:dyDescent="0.2">
      <c r="A8" s="106" t="s">
        <v>443</v>
      </c>
      <c r="B8" s="113" t="s">
        <v>144</v>
      </c>
      <c r="C8" s="113"/>
      <c r="D8" s="113"/>
      <c r="E8" s="113"/>
      <c r="F8" s="113"/>
      <c r="G8" s="113"/>
      <c r="H8" s="113"/>
      <c r="I8" s="113"/>
      <c r="J8" s="107">
        <f>J9+J38+J81</f>
        <v>37120.300000000003</v>
      </c>
      <c r="K8" s="107">
        <f>K9+K38+K81</f>
        <v>27208.6</v>
      </c>
      <c r="L8" s="107">
        <f>L9+L38+L81</f>
        <v>27249.8</v>
      </c>
    </row>
    <row r="9" spans="1:12" ht="38.25" x14ac:dyDescent="0.2">
      <c r="A9" s="108" t="s">
        <v>335</v>
      </c>
      <c r="B9" s="104" t="s">
        <v>144</v>
      </c>
      <c r="C9" s="110">
        <v>0</v>
      </c>
      <c r="D9" s="110">
        <v>24</v>
      </c>
      <c r="E9" s="104"/>
      <c r="F9" s="104"/>
      <c r="G9" s="104"/>
      <c r="H9" s="104"/>
      <c r="I9" s="104"/>
      <c r="J9" s="273">
        <f t="shared" ref="J9" si="1">J10+J26+J32</f>
        <v>2938.8</v>
      </c>
      <c r="K9" s="273">
        <f t="shared" ref="K9:L9" si="2">K10+K26+K32</f>
        <v>939</v>
      </c>
      <c r="L9" s="109">
        <f t="shared" si="2"/>
        <v>939.1</v>
      </c>
    </row>
    <row r="10" spans="1:12" ht="45" x14ac:dyDescent="0.2">
      <c r="A10" s="166" t="s">
        <v>483</v>
      </c>
      <c r="B10" s="104" t="s">
        <v>144</v>
      </c>
      <c r="C10" s="110">
        <v>0</v>
      </c>
      <c r="D10" s="110">
        <v>24</v>
      </c>
      <c r="E10" s="112">
        <v>41120</v>
      </c>
      <c r="F10" s="104"/>
      <c r="G10" s="104"/>
      <c r="H10" s="104"/>
      <c r="I10" s="104"/>
      <c r="J10" s="273">
        <f>J11+J16+J21</f>
        <v>2930.2000000000003</v>
      </c>
      <c r="K10" s="273">
        <v>930.2</v>
      </c>
      <c r="L10" s="109">
        <v>930.2</v>
      </c>
    </row>
    <row r="11" spans="1:12" ht="76.5" x14ac:dyDescent="0.2">
      <c r="A11" s="201" t="s">
        <v>33</v>
      </c>
      <c r="B11" s="104" t="s">
        <v>144</v>
      </c>
      <c r="C11" s="110">
        <v>0</v>
      </c>
      <c r="D11" s="110">
        <v>24</v>
      </c>
      <c r="E11" s="112">
        <v>41120</v>
      </c>
      <c r="F11" s="104" t="s">
        <v>190</v>
      </c>
      <c r="G11" s="104"/>
      <c r="H11" s="104"/>
      <c r="I11" s="104"/>
      <c r="J11" s="273">
        <v>212.8</v>
      </c>
      <c r="K11" s="273">
        <v>212.8</v>
      </c>
      <c r="L11" s="109">
        <v>212.8</v>
      </c>
    </row>
    <row r="12" spans="1:12" ht="25.5" x14ac:dyDescent="0.2">
      <c r="A12" s="108" t="s">
        <v>34</v>
      </c>
      <c r="B12" s="104" t="s">
        <v>144</v>
      </c>
      <c r="C12" s="110">
        <v>0</v>
      </c>
      <c r="D12" s="110">
        <v>24</v>
      </c>
      <c r="E12" s="112">
        <v>41120</v>
      </c>
      <c r="F12" s="104" t="s">
        <v>191</v>
      </c>
      <c r="G12" s="104"/>
      <c r="H12" s="104"/>
      <c r="I12" s="104"/>
      <c r="J12" s="273">
        <v>212.8</v>
      </c>
      <c r="K12" s="273">
        <v>212.8</v>
      </c>
      <c r="L12" s="109">
        <v>212.8</v>
      </c>
    </row>
    <row r="13" spans="1:12" x14ac:dyDescent="0.2">
      <c r="A13" s="108" t="s">
        <v>29</v>
      </c>
      <c r="B13" s="104" t="s">
        <v>144</v>
      </c>
      <c r="C13" s="110">
        <v>0</v>
      </c>
      <c r="D13" s="110">
        <v>24</v>
      </c>
      <c r="E13" s="112">
        <v>41120</v>
      </c>
      <c r="F13" s="104" t="s">
        <v>191</v>
      </c>
      <c r="G13" s="104" t="s">
        <v>144</v>
      </c>
      <c r="H13" s="104"/>
      <c r="I13" s="104"/>
      <c r="J13" s="273">
        <v>212.8</v>
      </c>
      <c r="K13" s="273">
        <v>212.8</v>
      </c>
      <c r="L13" s="109">
        <v>212.8</v>
      </c>
    </row>
    <row r="14" spans="1:12" ht="51" x14ac:dyDescent="0.2">
      <c r="A14" s="197" t="s">
        <v>410</v>
      </c>
      <c r="B14" s="104" t="s">
        <v>144</v>
      </c>
      <c r="C14" s="110">
        <v>0</v>
      </c>
      <c r="D14" s="110">
        <v>24</v>
      </c>
      <c r="E14" s="112">
        <v>41120</v>
      </c>
      <c r="F14" s="104" t="s">
        <v>191</v>
      </c>
      <c r="G14" s="104" t="s">
        <v>144</v>
      </c>
      <c r="H14" s="104" t="s">
        <v>146</v>
      </c>
      <c r="I14" s="104"/>
      <c r="J14" s="273">
        <v>212.8</v>
      </c>
      <c r="K14" s="273">
        <v>212.8</v>
      </c>
      <c r="L14" s="109">
        <v>212.8</v>
      </c>
    </row>
    <row r="15" spans="1:12" ht="25.5" x14ac:dyDescent="0.2">
      <c r="A15" s="108" t="s">
        <v>28</v>
      </c>
      <c r="B15" s="104" t="s">
        <v>144</v>
      </c>
      <c r="C15" s="110">
        <v>0</v>
      </c>
      <c r="D15" s="110">
        <v>24</v>
      </c>
      <c r="E15" s="112">
        <v>41120</v>
      </c>
      <c r="F15" s="104" t="s">
        <v>191</v>
      </c>
      <c r="G15" s="104" t="s">
        <v>144</v>
      </c>
      <c r="H15" s="104" t="s">
        <v>146</v>
      </c>
      <c r="I15" s="104" t="s">
        <v>192</v>
      </c>
      <c r="J15" s="273">
        <v>212.8</v>
      </c>
      <c r="K15" s="273">
        <v>212.8</v>
      </c>
      <c r="L15" s="109">
        <v>212.8</v>
      </c>
    </row>
    <row r="16" spans="1:12" ht="38.25" x14ac:dyDescent="0.2">
      <c r="A16" s="108" t="s">
        <v>36</v>
      </c>
      <c r="B16" s="104" t="s">
        <v>144</v>
      </c>
      <c r="C16" s="110">
        <v>0</v>
      </c>
      <c r="D16" s="110">
        <v>24</v>
      </c>
      <c r="E16" s="112">
        <v>41120</v>
      </c>
      <c r="F16" s="104" t="s">
        <v>175</v>
      </c>
      <c r="G16" s="104"/>
      <c r="H16" s="104"/>
      <c r="I16" s="104"/>
      <c r="J16" s="170">
        <v>2617.4</v>
      </c>
      <c r="K16" s="413">
        <v>617.4</v>
      </c>
      <c r="L16" s="383">
        <v>617.4</v>
      </c>
    </row>
    <row r="17" spans="1:12" ht="27" customHeight="1" x14ac:dyDescent="0.2">
      <c r="A17" s="108" t="s">
        <v>37</v>
      </c>
      <c r="B17" s="104" t="s">
        <v>144</v>
      </c>
      <c r="C17" s="110">
        <v>0</v>
      </c>
      <c r="D17" s="110">
        <v>24</v>
      </c>
      <c r="E17" s="112">
        <v>41120</v>
      </c>
      <c r="F17" s="104" t="s">
        <v>193</v>
      </c>
      <c r="G17" s="104"/>
      <c r="H17" s="104"/>
      <c r="I17" s="104"/>
      <c r="J17" s="170">
        <v>2617.4</v>
      </c>
      <c r="K17" s="413">
        <v>617.4</v>
      </c>
      <c r="L17" s="383">
        <v>617.4</v>
      </c>
    </row>
    <row r="18" spans="1:12" x14ac:dyDescent="0.2">
      <c r="A18" s="108" t="s">
        <v>29</v>
      </c>
      <c r="B18" s="104" t="s">
        <v>144</v>
      </c>
      <c r="C18" s="110">
        <v>0</v>
      </c>
      <c r="D18" s="110">
        <v>24</v>
      </c>
      <c r="E18" s="112">
        <v>41120</v>
      </c>
      <c r="F18" s="104" t="s">
        <v>193</v>
      </c>
      <c r="G18" s="104" t="s">
        <v>144</v>
      </c>
      <c r="H18" s="104"/>
      <c r="I18" s="104"/>
      <c r="J18" s="170">
        <v>2617.4</v>
      </c>
      <c r="K18" s="413">
        <v>617.4</v>
      </c>
      <c r="L18" s="383">
        <v>617.4</v>
      </c>
    </row>
    <row r="19" spans="1:12" ht="51" x14ac:dyDescent="0.2">
      <c r="A19" s="197" t="s">
        <v>410</v>
      </c>
      <c r="B19" s="104" t="s">
        <v>144</v>
      </c>
      <c r="C19" s="110">
        <v>0</v>
      </c>
      <c r="D19" s="110">
        <v>24</v>
      </c>
      <c r="E19" s="112">
        <v>41120</v>
      </c>
      <c r="F19" s="104" t="s">
        <v>193</v>
      </c>
      <c r="G19" s="104" t="s">
        <v>144</v>
      </c>
      <c r="H19" s="104" t="s">
        <v>146</v>
      </c>
      <c r="I19" s="104"/>
      <c r="J19" s="170">
        <v>2617.4</v>
      </c>
      <c r="K19" s="413">
        <v>617.4</v>
      </c>
      <c r="L19" s="383">
        <v>617.4</v>
      </c>
    </row>
    <row r="20" spans="1:12" ht="25.5" x14ac:dyDescent="0.2">
      <c r="A20" s="108" t="s">
        <v>28</v>
      </c>
      <c r="B20" s="104" t="s">
        <v>144</v>
      </c>
      <c r="C20" s="110">
        <v>0</v>
      </c>
      <c r="D20" s="110">
        <v>24</v>
      </c>
      <c r="E20" s="112">
        <v>41120</v>
      </c>
      <c r="F20" s="104" t="s">
        <v>193</v>
      </c>
      <c r="G20" s="104" t="s">
        <v>144</v>
      </c>
      <c r="H20" s="104" t="s">
        <v>146</v>
      </c>
      <c r="I20" s="104" t="s">
        <v>192</v>
      </c>
      <c r="J20" s="170">
        <v>2617.4</v>
      </c>
      <c r="K20" s="413">
        <v>617.4</v>
      </c>
      <c r="L20" s="383">
        <v>617.4</v>
      </c>
    </row>
    <row r="21" spans="1:12" x14ac:dyDescent="0.2">
      <c r="A21" s="108" t="s">
        <v>38</v>
      </c>
      <c r="B21" s="104" t="s">
        <v>144</v>
      </c>
      <c r="C21" s="110">
        <v>0</v>
      </c>
      <c r="D21" s="110">
        <v>24</v>
      </c>
      <c r="E21" s="112">
        <v>41120</v>
      </c>
      <c r="F21" s="104" t="s">
        <v>162</v>
      </c>
      <c r="G21" s="104"/>
      <c r="H21" s="104"/>
      <c r="I21" s="104"/>
      <c r="J21" s="413">
        <v>100</v>
      </c>
      <c r="K21" s="413">
        <v>100</v>
      </c>
      <c r="L21" s="383">
        <v>100</v>
      </c>
    </row>
    <row r="22" spans="1:12" x14ac:dyDescent="0.2">
      <c r="A22" s="108" t="s">
        <v>39</v>
      </c>
      <c r="B22" s="104" t="s">
        <v>144</v>
      </c>
      <c r="C22" s="110">
        <v>0</v>
      </c>
      <c r="D22" s="110">
        <v>24</v>
      </c>
      <c r="E22" s="112">
        <v>41120</v>
      </c>
      <c r="F22" s="104" t="s">
        <v>194</v>
      </c>
      <c r="G22" s="104"/>
      <c r="H22" s="104"/>
      <c r="I22" s="104"/>
      <c r="J22" s="413">
        <v>100</v>
      </c>
      <c r="K22" s="413">
        <v>100</v>
      </c>
      <c r="L22" s="383">
        <v>100</v>
      </c>
    </row>
    <row r="23" spans="1:12" x14ac:dyDescent="0.2">
      <c r="A23" s="108" t="s">
        <v>29</v>
      </c>
      <c r="B23" s="104" t="s">
        <v>144</v>
      </c>
      <c r="C23" s="110">
        <v>0</v>
      </c>
      <c r="D23" s="110">
        <v>24</v>
      </c>
      <c r="E23" s="112">
        <v>41120</v>
      </c>
      <c r="F23" s="104" t="s">
        <v>194</v>
      </c>
      <c r="G23" s="104" t="s">
        <v>144</v>
      </c>
      <c r="H23" s="104"/>
      <c r="I23" s="104"/>
      <c r="J23" s="413">
        <v>100</v>
      </c>
      <c r="K23" s="413">
        <v>100</v>
      </c>
      <c r="L23" s="383">
        <v>100</v>
      </c>
    </row>
    <row r="24" spans="1:12" ht="51" x14ac:dyDescent="0.2">
      <c r="A24" s="194" t="s">
        <v>406</v>
      </c>
      <c r="B24" s="104" t="s">
        <v>144</v>
      </c>
      <c r="C24" s="110">
        <v>0</v>
      </c>
      <c r="D24" s="110">
        <v>24</v>
      </c>
      <c r="E24" s="112">
        <v>41120</v>
      </c>
      <c r="F24" s="104" t="s">
        <v>194</v>
      </c>
      <c r="G24" s="104" t="s">
        <v>144</v>
      </c>
      <c r="H24" s="104" t="s">
        <v>146</v>
      </c>
      <c r="I24" s="104"/>
      <c r="J24" s="413">
        <v>100</v>
      </c>
      <c r="K24" s="413">
        <v>100</v>
      </c>
      <c r="L24" s="383">
        <v>100</v>
      </c>
    </row>
    <row r="25" spans="1:12" ht="25.5" x14ac:dyDescent="0.2">
      <c r="A25" s="108" t="s">
        <v>28</v>
      </c>
      <c r="B25" s="104" t="s">
        <v>144</v>
      </c>
      <c r="C25" s="110">
        <v>0</v>
      </c>
      <c r="D25" s="110">
        <v>24</v>
      </c>
      <c r="E25" s="112">
        <v>41120</v>
      </c>
      <c r="F25" s="104" t="s">
        <v>194</v>
      </c>
      <c r="G25" s="104" t="s">
        <v>144</v>
      </c>
      <c r="H25" s="104" t="s">
        <v>146</v>
      </c>
      <c r="I25" s="104" t="s">
        <v>192</v>
      </c>
      <c r="J25" s="413">
        <v>100</v>
      </c>
      <c r="K25" s="413">
        <v>100</v>
      </c>
      <c r="L25" s="383">
        <v>100</v>
      </c>
    </row>
    <row r="26" spans="1:12" ht="102" x14ac:dyDescent="0.2">
      <c r="A26" s="111" t="s">
        <v>40</v>
      </c>
      <c r="B26" s="104" t="s">
        <v>144</v>
      </c>
      <c r="C26" s="110">
        <v>0</v>
      </c>
      <c r="D26" s="110">
        <v>24</v>
      </c>
      <c r="E26" s="104" t="s">
        <v>195</v>
      </c>
      <c r="F26" s="104"/>
      <c r="G26" s="104"/>
      <c r="H26" s="104"/>
      <c r="I26" s="104"/>
      <c r="J26" s="170">
        <v>3.1</v>
      </c>
      <c r="K26" s="170">
        <v>3.3</v>
      </c>
      <c r="L26" s="170">
        <v>3.4</v>
      </c>
    </row>
    <row r="27" spans="1:12" ht="38.25" x14ac:dyDescent="0.2">
      <c r="A27" s="108" t="s">
        <v>36</v>
      </c>
      <c r="B27" s="104" t="s">
        <v>144</v>
      </c>
      <c r="C27" s="110">
        <v>0</v>
      </c>
      <c r="D27" s="110">
        <v>24</v>
      </c>
      <c r="E27" s="104" t="s">
        <v>195</v>
      </c>
      <c r="F27" s="104" t="s">
        <v>175</v>
      </c>
      <c r="G27" s="104"/>
      <c r="H27" s="104"/>
      <c r="I27" s="104"/>
      <c r="J27" s="170">
        <v>3.1</v>
      </c>
      <c r="K27" s="170">
        <v>3.3</v>
      </c>
      <c r="L27" s="170">
        <v>3.4</v>
      </c>
    </row>
    <row r="28" spans="1:12" ht="26.25" customHeight="1" x14ac:dyDescent="0.2">
      <c r="A28" s="108" t="s">
        <v>37</v>
      </c>
      <c r="B28" s="104" t="s">
        <v>144</v>
      </c>
      <c r="C28" s="110">
        <v>0</v>
      </c>
      <c r="D28" s="110">
        <v>24</v>
      </c>
      <c r="E28" s="104" t="s">
        <v>195</v>
      </c>
      <c r="F28" s="104" t="s">
        <v>193</v>
      </c>
      <c r="G28" s="104"/>
      <c r="H28" s="104"/>
      <c r="I28" s="104"/>
      <c r="J28" s="170">
        <v>3.1</v>
      </c>
      <c r="K28" s="170">
        <v>3.3</v>
      </c>
      <c r="L28" s="170">
        <v>3.4</v>
      </c>
    </row>
    <row r="29" spans="1:12" x14ac:dyDescent="0.2">
      <c r="A29" s="108" t="s">
        <v>29</v>
      </c>
      <c r="B29" s="104" t="s">
        <v>144</v>
      </c>
      <c r="C29" s="110">
        <v>0</v>
      </c>
      <c r="D29" s="110">
        <v>24</v>
      </c>
      <c r="E29" s="104" t="s">
        <v>195</v>
      </c>
      <c r="F29" s="104" t="s">
        <v>193</v>
      </c>
      <c r="G29" s="104" t="s">
        <v>144</v>
      </c>
      <c r="H29" s="104"/>
      <c r="I29" s="104"/>
      <c r="J29" s="170">
        <v>3.1</v>
      </c>
      <c r="K29" s="170">
        <v>3.3</v>
      </c>
      <c r="L29" s="170">
        <v>3.4</v>
      </c>
    </row>
    <row r="30" spans="1:12" ht="51" x14ac:dyDescent="0.2">
      <c r="A30" s="197" t="s">
        <v>410</v>
      </c>
      <c r="B30" s="104" t="s">
        <v>144</v>
      </c>
      <c r="C30" s="110">
        <v>0</v>
      </c>
      <c r="D30" s="110">
        <v>24</v>
      </c>
      <c r="E30" s="104" t="s">
        <v>195</v>
      </c>
      <c r="F30" s="104" t="s">
        <v>193</v>
      </c>
      <c r="G30" s="104" t="s">
        <v>144</v>
      </c>
      <c r="H30" s="104" t="s">
        <v>146</v>
      </c>
      <c r="I30" s="104"/>
      <c r="J30" s="170">
        <v>3.1</v>
      </c>
      <c r="K30" s="170">
        <v>3.3</v>
      </c>
      <c r="L30" s="170">
        <v>3.4</v>
      </c>
    </row>
    <row r="31" spans="1:12" ht="25.5" x14ac:dyDescent="0.2">
      <c r="A31" s="108" t="s">
        <v>28</v>
      </c>
      <c r="B31" s="104" t="s">
        <v>144</v>
      </c>
      <c r="C31" s="110">
        <v>0</v>
      </c>
      <c r="D31" s="110">
        <v>24</v>
      </c>
      <c r="E31" s="104" t="s">
        <v>195</v>
      </c>
      <c r="F31" s="104" t="s">
        <v>193</v>
      </c>
      <c r="G31" s="104" t="s">
        <v>144</v>
      </c>
      <c r="H31" s="104" t="s">
        <v>146</v>
      </c>
      <c r="I31" s="104" t="s">
        <v>192</v>
      </c>
      <c r="J31" s="170">
        <v>3.1</v>
      </c>
      <c r="K31" s="170">
        <v>3.3</v>
      </c>
      <c r="L31" s="170">
        <v>3.4</v>
      </c>
    </row>
    <row r="32" spans="1:12" ht="114.75" x14ac:dyDescent="0.2">
      <c r="A32" s="115" t="s">
        <v>296</v>
      </c>
      <c r="B32" s="104" t="s">
        <v>144</v>
      </c>
      <c r="C32" s="110">
        <v>0</v>
      </c>
      <c r="D32" s="110">
        <v>24</v>
      </c>
      <c r="E32" s="104" t="s">
        <v>297</v>
      </c>
      <c r="F32" s="104"/>
      <c r="G32" s="104"/>
      <c r="H32" s="104"/>
      <c r="I32" s="104"/>
      <c r="J32" s="382">
        <v>5.5</v>
      </c>
      <c r="K32" s="382">
        <v>5.5</v>
      </c>
      <c r="L32" s="382">
        <v>5.5</v>
      </c>
    </row>
    <row r="33" spans="1:12" ht="38.25" x14ac:dyDescent="0.2">
      <c r="A33" s="108" t="s">
        <v>36</v>
      </c>
      <c r="B33" s="104" t="s">
        <v>144</v>
      </c>
      <c r="C33" s="110">
        <v>0</v>
      </c>
      <c r="D33" s="110">
        <v>24</v>
      </c>
      <c r="E33" s="104" t="s">
        <v>297</v>
      </c>
      <c r="F33" s="104" t="s">
        <v>175</v>
      </c>
      <c r="G33" s="104"/>
      <c r="H33" s="104"/>
      <c r="I33" s="104"/>
      <c r="J33" s="382">
        <v>5.5</v>
      </c>
      <c r="K33" s="382">
        <v>5.5</v>
      </c>
      <c r="L33" s="382">
        <v>5.5</v>
      </c>
    </row>
    <row r="34" spans="1:12" ht="27" customHeight="1" x14ac:dyDescent="0.2">
      <c r="A34" s="108" t="s">
        <v>37</v>
      </c>
      <c r="B34" s="104" t="s">
        <v>144</v>
      </c>
      <c r="C34" s="110">
        <v>0</v>
      </c>
      <c r="D34" s="110">
        <v>24</v>
      </c>
      <c r="E34" s="104" t="s">
        <v>297</v>
      </c>
      <c r="F34" s="104" t="s">
        <v>193</v>
      </c>
      <c r="G34" s="104"/>
      <c r="H34" s="104"/>
      <c r="I34" s="104"/>
      <c r="J34" s="382">
        <v>5.5</v>
      </c>
      <c r="K34" s="382">
        <v>5.5</v>
      </c>
      <c r="L34" s="382">
        <v>5.5</v>
      </c>
    </row>
    <row r="35" spans="1:12" x14ac:dyDescent="0.2">
      <c r="A35" s="108" t="s">
        <v>29</v>
      </c>
      <c r="B35" s="104" t="s">
        <v>144</v>
      </c>
      <c r="C35" s="110">
        <v>0</v>
      </c>
      <c r="D35" s="110">
        <v>24</v>
      </c>
      <c r="E35" s="104" t="s">
        <v>297</v>
      </c>
      <c r="F35" s="104" t="s">
        <v>193</v>
      </c>
      <c r="G35" s="104" t="s">
        <v>144</v>
      </c>
      <c r="H35" s="104"/>
      <c r="I35" s="104"/>
      <c r="J35" s="382">
        <v>5.5</v>
      </c>
      <c r="K35" s="382">
        <v>5.5</v>
      </c>
      <c r="L35" s="382">
        <v>5.5</v>
      </c>
    </row>
    <row r="36" spans="1:12" ht="51" x14ac:dyDescent="0.2">
      <c r="A36" s="197" t="s">
        <v>410</v>
      </c>
      <c r="B36" s="104" t="s">
        <v>144</v>
      </c>
      <c r="C36" s="110">
        <v>0</v>
      </c>
      <c r="D36" s="110">
        <v>24</v>
      </c>
      <c r="E36" s="104" t="s">
        <v>297</v>
      </c>
      <c r="F36" s="104" t="s">
        <v>193</v>
      </c>
      <c r="G36" s="104" t="s">
        <v>144</v>
      </c>
      <c r="H36" s="104" t="s">
        <v>146</v>
      </c>
      <c r="I36" s="104"/>
      <c r="J36" s="382">
        <v>5.5</v>
      </c>
      <c r="K36" s="382">
        <v>5.5</v>
      </c>
      <c r="L36" s="382">
        <v>5.5</v>
      </c>
    </row>
    <row r="37" spans="1:12" ht="25.5" x14ac:dyDescent="0.2">
      <c r="A37" s="108" t="s">
        <v>28</v>
      </c>
      <c r="B37" s="104" t="s">
        <v>144</v>
      </c>
      <c r="C37" s="110">
        <v>0</v>
      </c>
      <c r="D37" s="110">
        <v>24</v>
      </c>
      <c r="E37" s="104" t="s">
        <v>297</v>
      </c>
      <c r="F37" s="104" t="s">
        <v>193</v>
      </c>
      <c r="G37" s="104" t="s">
        <v>144</v>
      </c>
      <c r="H37" s="104" t="s">
        <v>146</v>
      </c>
      <c r="I37" s="104" t="s">
        <v>192</v>
      </c>
      <c r="J37" s="382">
        <v>5.5</v>
      </c>
      <c r="K37" s="382">
        <v>5.5</v>
      </c>
      <c r="L37" s="382">
        <v>5.5</v>
      </c>
    </row>
    <row r="38" spans="1:12" ht="89.25" x14ac:dyDescent="0.2">
      <c r="A38" s="111" t="s">
        <v>336</v>
      </c>
      <c r="B38" s="104" t="s">
        <v>144</v>
      </c>
      <c r="C38" s="110">
        <v>0</v>
      </c>
      <c r="D38" s="110">
        <v>25</v>
      </c>
      <c r="E38" s="104"/>
      <c r="F38" s="104"/>
      <c r="G38" s="104"/>
      <c r="H38" s="104"/>
      <c r="I38" s="104"/>
      <c r="J38" s="413">
        <f t="shared" ref="J38" si="3">J39+J46+J51+J57+J75+J63+J69</f>
        <v>30781.5</v>
      </c>
      <c r="K38" s="413">
        <f t="shared" ref="K38:L38" si="4">K39+K46+K51+K57+K75+K63+K69</f>
        <v>24069.599999999999</v>
      </c>
      <c r="L38" s="383">
        <f t="shared" si="4"/>
        <v>24110.7</v>
      </c>
    </row>
    <row r="39" spans="1:12" ht="25.5" x14ac:dyDescent="0.2">
      <c r="A39" s="111" t="s">
        <v>41</v>
      </c>
      <c r="B39" s="104" t="s">
        <v>144</v>
      </c>
      <c r="C39" s="110">
        <v>0</v>
      </c>
      <c r="D39" s="110">
        <v>25</v>
      </c>
      <c r="E39" s="104" t="s">
        <v>196</v>
      </c>
      <c r="F39" s="104"/>
      <c r="G39" s="104"/>
      <c r="H39" s="104"/>
      <c r="I39" s="104"/>
      <c r="J39" s="454">
        <v>26700</v>
      </c>
      <c r="K39" s="414">
        <v>20700</v>
      </c>
      <c r="L39" s="414">
        <v>20700</v>
      </c>
    </row>
    <row r="40" spans="1:12" ht="76.5" x14ac:dyDescent="0.2">
      <c r="A40" s="108" t="s">
        <v>33</v>
      </c>
      <c r="B40" s="104" t="s">
        <v>144</v>
      </c>
      <c r="C40" s="110">
        <v>0</v>
      </c>
      <c r="D40" s="110">
        <v>25</v>
      </c>
      <c r="E40" s="104" t="s">
        <v>196</v>
      </c>
      <c r="F40" s="104" t="s">
        <v>190</v>
      </c>
      <c r="G40" s="104"/>
      <c r="H40" s="104"/>
      <c r="I40" s="104"/>
      <c r="J40" s="454">
        <v>26700</v>
      </c>
      <c r="K40" s="414">
        <v>20700</v>
      </c>
      <c r="L40" s="414">
        <v>20700</v>
      </c>
    </row>
    <row r="41" spans="1:12" ht="25.5" x14ac:dyDescent="0.2">
      <c r="A41" s="108" t="s">
        <v>34</v>
      </c>
      <c r="B41" s="104" t="s">
        <v>144</v>
      </c>
      <c r="C41" s="110">
        <v>0</v>
      </c>
      <c r="D41" s="110">
        <v>25</v>
      </c>
      <c r="E41" s="104" t="s">
        <v>196</v>
      </c>
      <c r="F41" s="104" t="s">
        <v>191</v>
      </c>
      <c r="G41" s="104"/>
      <c r="H41" s="104"/>
      <c r="I41" s="104"/>
      <c r="J41" s="454">
        <v>26700</v>
      </c>
      <c r="K41" s="414">
        <v>20700</v>
      </c>
      <c r="L41" s="414">
        <v>20700</v>
      </c>
    </row>
    <row r="42" spans="1:12" x14ac:dyDescent="0.2">
      <c r="A42" s="108" t="s">
        <v>29</v>
      </c>
      <c r="B42" s="104" t="s">
        <v>144</v>
      </c>
      <c r="C42" s="110">
        <v>0</v>
      </c>
      <c r="D42" s="110">
        <v>25</v>
      </c>
      <c r="E42" s="104" t="s">
        <v>196</v>
      </c>
      <c r="F42" s="104" t="s">
        <v>191</v>
      </c>
      <c r="G42" s="104" t="s">
        <v>144</v>
      </c>
      <c r="H42" s="104"/>
      <c r="I42" s="104"/>
      <c r="J42" s="454">
        <v>26700</v>
      </c>
      <c r="K42" s="414">
        <v>20700</v>
      </c>
      <c r="L42" s="414">
        <v>20700</v>
      </c>
    </row>
    <row r="43" spans="1:12" ht="51" x14ac:dyDescent="0.2">
      <c r="A43" s="197" t="s">
        <v>410</v>
      </c>
      <c r="B43" s="104" t="s">
        <v>144</v>
      </c>
      <c r="C43" s="110">
        <v>0</v>
      </c>
      <c r="D43" s="110">
        <v>25</v>
      </c>
      <c r="E43" s="104" t="s">
        <v>196</v>
      </c>
      <c r="F43" s="104" t="s">
        <v>191</v>
      </c>
      <c r="G43" s="104" t="s">
        <v>144</v>
      </c>
      <c r="H43" s="104" t="s">
        <v>146</v>
      </c>
      <c r="I43" s="104"/>
      <c r="J43" s="454">
        <v>26700</v>
      </c>
      <c r="K43" s="414">
        <v>20700</v>
      </c>
      <c r="L43" s="414">
        <v>20700</v>
      </c>
    </row>
    <row r="44" spans="1:12" ht="25.5" x14ac:dyDescent="0.2">
      <c r="A44" s="108" t="s">
        <v>28</v>
      </c>
      <c r="B44" s="104" t="s">
        <v>144</v>
      </c>
      <c r="C44" s="110">
        <v>0</v>
      </c>
      <c r="D44" s="110">
        <v>25</v>
      </c>
      <c r="E44" s="104" t="s">
        <v>196</v>
      </c>
      <c r="F44" s="104" t="s">
        <v>191</v>
      </c>
      <c r="G44" s="104" t="s">
        <v>144</v>
      </c>
      <c r="H44" s="104" t="s">
        <v>146</v>
      </c>
      <c r="I44" s="104" t="s">
        <v>192</v>
      </c>
      <c r="J44" s="454">
        <v>26700</v>
      </c>
      <c r="K44" s="414">
        <v>20700</v>
      </c>
      <c r="L44" s="414">
        <v>20700</v>
      </c>
    </row>
    <row r="45" spans="1:12" ht="25.5" x14ac:dyDescent="0.2">
      <c r="A45" s="108" t="s">
        <v>32</v>
      </c>
      <c r="B45" s="104" t="s">
        <v>144</v>
      </c>
      <c r="C45" s="110">
        <v>0</v>
      </c>
      <c r="D45" s="110">
        <v>25</v>
      </c>
      <c r="E45" s="104" t="s">
        <v>197</v>
      </c>
      <c r="F45" s="104"/>
      <c r="G45" s="104"/>
      <c r="H45" s="104"/>
      <c r="I45" s="104"/>
      <c r="J45" s="170">
        <v>3237.6</v>
      </c>
      <c r="K45" s="170">
        <v>2478.6</v>
      </c>
      <c r="L45" s="170">
        <v>2478.6999999999998</v>
      </c>
    </row>
    <row r="46" spans="1:12" ht="76.5" x14ac:dyDescent="0.2">
      <c r="A46" s="108" t="s">
        <v>33</v>
      </c>
      <c r="B46" s="104" t="s">
        <v>144</v>
      </c>
      <c r="C46" s="110">
        <v>0</v>
      </c>
      <c r="D46" s="110">
        <v>25</v>
      </c>
      <c r="E46" s="104" t="s">
        <v>197</v>
      </c>
      <c r="F46" s="104" t="s">
        <v>190</v>
      </c>
      <c r="G46" s="104"/>
      <c r="H46" s="104"/>
      <c r="I46" s="104"/>
      <c r="J46" s="170">
        <v>3237.6</v>
      </c>
      <c r="K46" s="170">
        <v>2478.6</v>
      </c>
      <c r="L46" s="170">
        <v>2478.6999999999998</v>
      </c>
    </row>
    <row r="47" spans="1:12" ht="25.5" x14ac:dyDescent="0.2">
      <c r="A47" s="108" t="s">
        <v>34</v>
      </c>
      <c r="B47" s="104" t="s">
        <v>144</v>
      </c>
      <c r="C47" s="110">
        <v>0</v>
      </c>
      <c r="D47" s="110">
        <v>25</v>
      </c>
      <c r="E47" s="104" t="s">
        <v>197</v>
      </c>
      <c r="F47" s="104" t="s">
        <v>191</v>
      </c>
      <c r="G47" s="104"/>
      <c r="H47" s="104"/>
      <c r="I47" s="104"/>
      <c r="J47" s="170">
        <v>3237.6</v>
      </c>
      <c r="K47" s="170">
        <v>2478.6</v>
      </c>
      <c r="L47" s="170">
        <v>2478.6999999999998</v>
      </c>
    </row>
    <row r="48" spans="1:12" x14ac:dyDescent="0.2">
      <c r="A48" s="120" t="s">
        <v>29</v>
      </c>
      <c r="B48" s="104" t="s">
        <v>144</v>
      </c>
      <c r="C48" s="110">
        <v>0</v>
      </c>
      <c r="D48" s="110">
        <v>25</v>
      </c>
      <c r="E48" s="104" t="s">
        <v>197</v>
      </c>
      <c r="F48" s="104" t="s">
        <v>191</v>
      </c>
      <c r="G48" s="104" t="s">
        <v>144</v>
      </c>
      <c r="H48" s="104"/>
      <c r="I48" s="104"/>
      <c r="J48" s="170">
        <v>3237.6</v>
      </c>
      <c r="K48" s="170">
        <v>2478.6</v>
      </c>
      <c r="L48" s="170">
        <v>2478.6999999999998</v>
      </c>
    </row>
    <row r="49" spans="1:12" ht="38.25" x14ac:dyDescent="0.2">
      <c r="A49" s="108" t="s">
        <v>30</v>
      </c>
      <c r="B49" s="104" t="s">
        <v>144</v>
      </c>
      <c r="C49" s="110">
        <v>0</v>
      </c>
      <c r="D49" s="110">
        <v>25</v>
      </c>
      <c r="E49" s="104" t="s">
        <v>197</v>
      </c>
      <c r="F49" s="104" t="s">
        <v>191</v>
      </c>
      <c r="G49" s="104" t="s">
        <v>144</v>
      </c>
      <c r="H49" s="104" t="s">
        <v>145</v>
      </c>
      <c r="I49" s="104"/>
      <c r="J49" s="170">
        <v>3237.6</v>
      </c>
      <c r="K49" s="170">
        <v>2478.6</v>
      </c>
      <c r="L49" s="170">
        <v>2478.6999999999998</v>
      </c>
    </row>
    <row r="50" spans="1:12" ht="25.5" x14ac:dyDescent="0.2">
      <c r="A50" s="108" t="s">
        <v>28</v>
      </c>
      <c r="B50" s="104" t="s">
        <v>144</v>
      </c>
      <c r="C50" s="110">
        <v>0</v>
      </c>
      <c r="D50" s="110">
        <v>25</v>
      </c>
      <c r="E50" s="104" t="s">
        <v>197</v>
      </c>
      <c r="F50" s="104" t="s">
        <v>191</v>
      </c>
      <c r="G50" s="104" t="s">
        <v>144</v>
      </c>
      <c r="H50" s="104" t="s">
        <v>145</v>
      </c>
      <c r="I50" s="104" t="s">
        <v>192</v>
      </c>
      <c r="J50" s="170">
        <v>3237.6</v>
      </c>
      <c r="K50" s="170">
        <v>2478.6</v>
      </c>
      <c r="L50" s="170">
        <v>2478.6999999999998</v>
      </c>
    </row>
    <row r="51" spans="1:12" ht="75" x14ac:dyDescent="0.2">
      <c r="A51" s="184" t="s">
        <v>42</v>
      </c>
      <c r="B51" s="104" t="s">
        <v>144</v>
      </c>
      <c r="C51" s="110">
        <v>0</v>
      </c>
      <c r="D51" s="110">
        <v>25</v>
      </c>
      <c r="E51" s="104" t="s">
        <v>198</v>
      </c>
      <c r="F51" s="104"/>
      <c r="G51" s="104"/>
      <c r="H51" s="104"/>
      <c r="I51" s="104"/>
      <c r="J51" s="170">
        <v>167.9</v>
      </c>
      <c r="K51" s="170">
        <v>178.2</v>
      </c>
      <c r="L51" s="170">
        <v>187.1</v>
      </c>
    </row>
    <row r="52" spans="1:12" ht="76.5" x14ac:dyDescent="0.2">
      <c r="A52" s="108" t="s">
        <v>33</v>
      </c>
      <c r="B52" s="104" t="s">
        <v>144</v>
      </c>
      <c r="C52" s="110">
        <v>0</v>
      </c>
      <c r="D52" s="110">
        <v>25</v>
      </c>
      <c r="E52" s="104" t="s">
        <v>198</v>
      </c>
      <c r="F52" s="104" t="s">
        <v>190</v>
      </c>
      <c r="G52" s="104"/>
      <c r="H52" s="104"/>
      <c r="I52" s="104"/>
      <c r="J52" s="170">
        <v>167.9</v>
      </c>
      <c r="K52" s="170">
        <v>178.2</v>
      </c>
      <c r="L52" s="170">
        <v>187.1</v>
      </c>
    </row>
    <row r="53" spans="1:12" ht="25.5" x14ac:dyDescent="0.2">
      <c r="A53" s="108" t="s">
        <v>34</v>
      </c>
      <c r="B53" s="104" t="s">
        <v>144</v>
      </c>
      <c r="C53" s="110">
        <v>0</v>
      </c>
      <c r="D53" s="110">
        <v>25</v>
      </c>
      <c r="E53" s="104" t="s">
        <v>198</v>
      </c>
      <c r="F53" s="104" t="s">
        <v>191</v>
      </c>
      <c r="G53" s="104"/>
      <c r="H53" s="104"/>
      <c r="I53" s="104"/>
      <c r="J53" s="170">
        <v>167.9</v>
      </c>
      <c r="K53" s="170">
        <v>178.2</v>
      </c>
      <c r="L53" s="170">
        <v>187.1</v>
      </c>
    </row>
    <row r="54" spans="1:12" x14ac:dyDescent="0.2">
      <c r="A54" s="120" t="s">
        <v>29</v>
      </c>
      <c r="B54" s="104" t="s">
        <v>144</v>
      </c>
      <c r="C54" s="110">
        <v>0</v>
      </c>
      <c r="D54" s="110">
        <v>25</v>
      </c>
      <c r="E54" s="104" t="s">
        <v>198</v>
      </c>
      <c r="F54" s="104" t="s">
        <v>191</v>
      </c>
      <c r="G54" s="104" t="s">
        <v>144</v>
      </c>
      <c r="H54" s="104"/>
      <c r="I54" s="104"/>
      <c r="J54" s="170">
        <v>167.9</v>
      </c>
      <c r="K54" s="170">
        <v>178.2</v>
      </c>
      <c r="L54" s="170">
        <v>187.1</v>
      </c>
    </row>
    <row r="55" spans="1:12" ht="51" x14ac:dyDescent="0.2">
      <c r="A55" s="197" t="s">
        <v>410</v>
      </c>
      <c r="B55" s="104" t="s">
        <v>144</v>
      </c>
      <c r="C55" s="110">
        <v>0</v>
      </c>
      <c r="D55" s="110">
        <v>25</v>
      </c>
      <c r="E55" s="104" t="s">
        <v>198</v>
      </c>
      <c r="F55" s="104" t="s">
        <v>191</v>
      </c>
      <c r="G55" s="104" t="s">
        <v>144</v>
      </c>
      <c r="H55" s="104" t="s">
        <v>146</v>
      </c>
      <c r="I55" s="104"/>
      <c r="J55" s="170">
        <v>167.9</v>
      </c>
      <c r="K55" s="170">
        <v>178.2</v>
      </c>
      <c r="L55" s="170">
        <v>187.1</v>
      </c>
    </row>
    <row r="56" spans="1:12" ht="25.5" x14ac:dyDescent="0.2">
      <c r="A56" s="108" t="s">
        <v>28</v>
      </c>
      <c r="B56" s="104" t="s">
        <v>144</v>
      </c>
      <c r="C56" s="110">
        <v>0</v>
      </c>
      <c r="D56" s="110">
        <v>25</v>
      </c>
      <c r="E56" s="104" t="s">
        <v>198</v>
      </c>
      <c r="F56" s="104" t="s">
        <v>191</v>
      </c>
      <c r="G56" s="104" t="s">
        <v>144</v>
      </c>
      <c r="H56" s="104" t="s">
        <v>146</v>
      </c>
      <c r="I56" s="104" t="s">
        <v>192</v>
      </c>
      <c r="J56" s="170">
        <v>167.9</v>
      </c>
      <c r="K56" s="170">
        <v>178.2</v>
      </c>
      <c r="L56" s="170">
        <v>187.1</v>
      </c>
    </row>
    <row r="57" spans="1:12" ht="123.75" customHeight="1" x14ac:dyDescent="0.2">
      <c r="A57" s="184" t="s">
        <v>412</v>
      </c>
      <c r="B57" s="104" t="s">
        <v>144</v>
      </c>
      <c r="C57" s="110">
        <v>0</v>
      </c>
      <c r="D57" s="110">
        <v>25</v>
      </c>
      <c r="E57" s="104" t="s">
        <v>199</v>
      </c>
      <c r="F57" s="104"/>
      <c r="G57" s="104"/>
      <c r="H57" s="104"/>
      <c r="I57" s="104"/>
      <c r="J57" s="170">
        <v>195</v>
      </c>
      <c r="K57" s="170">
        <v>207.1</v>
      </c>
      <c r="L57" s="170">
        <v>217.4</v>
      </c>
    </row>
    <row r="58" spans="1:12" ht="76.5" x14ac:dyDescent="0.2">
      <c r="A58" s="108" t="s">
        <v>33</v>
      </c>
      <c r="B58" s="104" t="s">
        <v>144</v>
      </c>
      <c r="C58" s="110">
        <v>0</v>
      </c>
      <c r="D58" s="110">
        <v>25</v>
      </c>
      <c r="E58" s="104" t="s">
        <v>199</v>
      </c>
      <c r="F58" s="104" t="s">
        <v>190</v>
      </c>
      <c r="G58" s="104"/>
      <c r="H58" s="104"/>
      <c r="I58" s="104"/>
      <c r="J58" s="170">
        <v>195</v>
      </c>
      <c r="K58" s="170">
        <v>207.1</v>
      </c>
      <c r="L58" s="170">
        <v>217.4</v>
      </c>
    </row>
    <row r="59" spans="1:12" ht="25.5" x14ac:dyDescent="0.2">
      <c r="A59" s="108" t="s">
        <v>34</v>
      </c>
      <c r="B59" s="104" t="s">
        <v>144</v>
      </c>
      <c r="C59" s="110">
        <v>0</v>
      </c>
      <c r="D59" s="110">
        <v>25</v>
      </c>
      <c r="E59" s="104" t="s">
        <v>199</v>
      </c>
      <c r="F59" s="104" t="s">
        <v>191</v>
      </c>
      <c r="G59" s="104"/>
      <c r="H59" s="104"/>
      <c r="I59" s="104"/>
      <c r="J59" s="170">
        <v>195</v>
      </c>
      <c r="K59" s="170">
        <v>207.1</v>
      </c>
      <c r="L59" s="170">
        <v>217.4</v>
      </c>
    </row>
    <row r="60" spans="1:12" x14ac:dyDescent="0.2">
      <c r="A60" s="108" t="s">
        <v>29</v>
      </c>
      <c r="B60" s="104" t="s">
        <v>144</v>
      </c>
      <c r="C60" s="110">
        <v>0</v>
      </c>
      <c r="D60" s="110">
        <v>25</v>
      </c>
      <c r="E60" s="104" t="s">
        <v>199</v>
      </c>
      <c r="F60" s="104" t="s">
        <v>191</v>
      </c>
      <c r="G60" s="104" t="s">
        <v>144</v>
      </c>
      <c r="H60" s="104"/>
      <c r="I60" s="104"/>
      <c r="J60" s="170">
        <v>195</v>
      </c>
      <c r="K60" s="170">
        <v>207.1</v>
      </c>
      <c r="L60" s="170">
        <v>217.4</v>
      </c>
    </row>
    <row r="61" spans="1:12" ht="51" x14ac:dyDescent="0.2">
      <c r="A61" s="197" t="s">
        <v>410</v>
      </c>
      <c r="B61" s="104" t="s">
        <v>144</v>
      </c>
      <c r="C61" s="110">
        <v>0</v>
      </c>
      <c r="D61" s="110">
        <v>25</v>
      </c>
      <c r="E61" s="104" t="s">
        <v>199</v>
      </c>
      <c r="F61" s="104" t="s">
        <v>191</v>
      </c>
      <c r="G61" s="104" t="s">
        <v>144</v>
      </c>
      <c r="H61" s="104" t="s">
        <v>146</v>
      </c>
      <c r="I61" s="104"/>
      <c r="J61" s="170">
        <v>195</v>
      </c>
      <c r="K61" s="170">
        <v>207.1</v>
      </c>
      <c r="L61" s="170">
        <v>217.4</v>
      </c>
    </row>
    <row r="62" spans="1:12" ht="25.5" x14ac:dyDescent="0.2">
      <c r="A62" s="108" t="s">
        <v>28</v>
      </c>
      <c r="B62" s="104" t="s">
        <v>144</v>
      </c>
      <c r="C62" s="110">
        <v>0</v>
      </c>
      <c r="D62" s="110">
        <v>25</v>
      </c>
      <c r="E62" s="104" t="s">
        <v>199</v>
      </c>
      <c r="F62" s="104" t="s">
        <v>191</v>
      </c>
      <c r="G62" s="104" t="s">
        <v>144</v>
      </c>
      <c r="H62" s="104" t="s">
        <v>146</v>
      </c>
      <c r="I62" s="104" t="s">
        <v>192</v>
      </c>
      <c r="J62" s="170">
        <v>195</v>
      </c>
      <c r="K62" s="170">
        <v>207.1</v>
      </c>
      <c r="L62" s="170">
        <v>217.4</v>
      </c>
    </row>
    <row r="63" spans="1:12" ht="76.5" x14ac:dyDescent="0.2">
      <c r="A63" s="108" t="s">
        <v>43</v>
      </c>
      <c r="B63" s="104" t="s">
        <v>144</v>
      </c>
      <c r="C63" s="110">
        <v>0</v>
      </c>
      <c r="D63" s="110">
        <v>25</v>
      </c>
      <c r="E63" s="104" t="s">
        <v>200</v>
      </c>
      <c r="F63" s="104"/>
      <c r="G63" s="104"/>
      <c r="H63" s="104"/>
      <c r="I63" s="104"/>
      <c r="J63" s="170">
        <v>239.8</v>
      </c>
      <c r="K63" s="170">
        <v>252.1</v>
      </c>
      <c r="L63" s="170">
        <v>263.3</v>
      </c>
    </row>
    <row r="64" spans="1:12" ht="76.5" x14ac:dyDescent="0.2">
      <c r="A64" s="108" t="s">
        <v>33</v>
      </c>
      <c r="B64" s="104" t="s">
        <v>144</v>
      </c>
      <c r="C64" s="110">
        <v>0</v>
      </c>
      <c r="D64" s="110">
        <v>25</v>
      </c>
      <c r="E64" s="104" t="s">
        <v>200</v>
      </c>
      <c r="F64" s="104" t="s">
        <v>190</v>
      </c>
      <c r="G64" s="104"/>
      <c r="H64" s="104"/>
      <c r="I64" s="104"/>
      <c r="J64" s="170">
        <v>239.8</v>
      </c>
      <c r="K64" s="170">
        <v>252.1</v>
      </c>
      <c r="L64" s="170">
        <v>263.3</v>
      </c>
    </row>
    <row r="65" spans="1:12" ht="25.5" x14ac:dyDescent="0.2">
      <c r="A65" s="108" t="s">
        <v>34</v>
      </c>
      <c r="B65" s="104" t="s">
        <v>144</v>
      </c>
      <c r="C65" s="110">
        <v>0</v>
      </c>
      <c r="D65" s="110">
        <v>25</v>
      </c>
      <c r="E65" s="104" t="s">
        <v>200</v>
      </c>
      <c r="F65" s="104" t="s">
        <v>191</v>
      </c>
      <c r="G65" s="104"/>
      <c r="H65" s="104"/>
      <c r="I65" s="104"/>
      <c r="J65" s="170">
        <v>239.8</v>
      </c>
      <c r="K65" s="170">
        <v>252.1</v>
      </c>
      <c r="L65" s="170">
        <v>263.3</v>
      </c>
    </row>
    <row r="66" spans="1:12" x14ac:dyDescent="0.2">
      <c r="A66" s="108" t="s">
        <v>29</v>
      </c>
      <c r="B66" s="104" t="s">
        <v>144</v>
      </c>
      <c r="C66" s="110">
        <v>0</v>
      </c>
      <c r="D66" s="110">
        <v>25</v>
      </c>
      <c r="E66" s="104" t="s">
        <v>200</v>
      </c>
      <c r="F66" s="104" t="s">
        <v>191</v>
      </c>
      <c r="G66" s="104" t="s">
        <v>144</v>
      </c>
      <c r="H66" s="104"/>
      <c r="I66" s="104"/>
      <c r="J66" s="170">
        <v>239.8</v>
      </c>
      <c r="K66" s="170">
        <v>252.1</v>
      </c>
      <c r="L66" s="170">
        <v>263.3</v>
      </c>
    </row>
    <row r="67" spans="1:12" ht="51" x14ac:dyDescent="0.2">
      <c r="A67" s="197" t="s">
        <v>410</v>
      </c>
      <c r="B67" s="104" t="s">
        <v>144</v>
      </c>
      <c r="C67" s="110">
        <v>0</v>
      </c>
      <c r="D67" s="110">
        <v>25</v>
      </c>
      <c r="E67" s="104" t="s">
        <v>200</v>
      </c>
      <c r="F67" s="104" t="s">
        <v>191</v>
      </c>
      <c r="G67" s="104" t="s">
        <v>144</v>
      </c>
      <c r="H67" s="104" t="s">
        <v>146</v>
      </c>
      <c r="I67" s="104"/>
      <c r="J67" s="170">
        <v>239.8</v>
      </c>
      <c r="K67" s="170">
        <v>252.1</v>
      </c>
      <c r="L67" s="170">
        <v>263.3</v>
      </c>
    </row>
    <row r="68" spans="1:12" ht="25.5" x14ac:dyDescent="0.2">
      <c r="A68" s="108" t="s">
        <v>28</v>
      </c>
      <c r="B68" s="104" t="s">
        <v>144</v>
      </c>
      <c r="C68" s="110">
        <v>0</v>
      </c>
      <c r="D68" s="110">
        <v>25</v>
      </c>
      <c r="E68" s="104" t="s">
        <v>200</v>
      </c>
      <c r="F68" s="104" t="s">
        <v>191</v>
      </c>
      <c r="G68" s="104" t="s">
        <v>144</v>
      </c>
      <c r="H68" s="104" t="s">
        <v>146</v>
      </c>
      <c r="I68" s="104" t="s">
        <v>192</v>
      </c>
      <c r="J68" s="170">
        <v>239.8</v>
      </c>
      <c r="K68" s="170">
        <v>252.1</v>
      </c>
      <c r="L68" s="170">
        <v>263.3</v>
      </c>
    </row>
    <row r="69" spans="1:12" ht="89.25" x14ac:dyDescent="0.2">
      <c r="A69" s="111" t="s">
        <v>179</v>
      </c>
      <c r="B69" s="104" t="s">
        <v>144</v>
      </c>
      <c r="C69" s="110">
        <v>0</v>
      </c>
      <c r="D69" s="110">
        <v>25</v>
      </c>
      <c r="E69" s="104" t="s">
        <v>201</v>
      </c>
      <c r="F69" s="104"/>
      <c r="G69" s="104"/>
      <c r="H69" s="104"/>
      <c r="I69" s="104"/>
      <c r="J69" s="170">
        <v>201.5</v>
      </c>
      <c r="K69" s="170">
        <v>213.9</v>
      </c>
      <c r="L69" s="170">
        <v>224.5</v>
      </c>
    </row>
    <row r="70" spans="1:12" ht="76.5" x14ac:dyDescent="0.2">
      <c r="A70" s="108" t="s">
        <v>33</v>
      </c>
      <c r="B70" s="104" t="s">
        <v>144</v>
      </c>
      <c r="C70" s="110">
        <v>0</v>
      </c>
      <c r="D70" s="110">
        <v>25</v>
      </c>
      <c r="E70" s="104" t="s">
        <v>201</v>
      </c>
      <c r="F70" s="104" t="s">
        <v>190</v>
      </c>
      <c r="G70" s="104"/>
      <c r="H70" s="104"/>
      <c r="I70" s="104"/>
      <c r="J70" s="170">
        <v>201.5</v>
      </c>
      <c r="K70" s="170">
        <v>213.9</v>
      </c>
      <c r="L70" s="170">
        <v>224.5</v>
      </c>
    </row>
    <row r="71" spans="1:12" ht="25.5" x14ac:dyDescent="0.2">
      <c r="A71" s="108" t="s">
        <v>34</v>
      </c>
      <c r="B71" s="104" t="s">
        <v>144</v>
      </c>
      <c r="C71" s="110">
        <v>0</v>
      </c>
      <c r="D71" s="110">
        <v>25</v>
      </c>
      <c r="E71" s="104" t="s">
        <v>201</v>
      </c>
      <c r="F71" s="104" t="s">
        <v>191</v>
      </c>
      <c r="G71" s="104"/>
      <c r="H71" s="104"/>
      <c r="I71" s="104"/>
      <c r="J71" s="170">
        <v>201.5</v>
      </c>
      <c r="K71" s="170">
        <v>213.9</v>
      </c>
      <c r="L71" s="170">
        <v>224.5</v>
      </c>
    </row>
    <row r="72" spans="1:12" x14ac:dyDescent="0.2">
      <c r="A72" s="108" t="s">
        <v>29</v>
      </c>
      <c r="B72" s="104" t="s">
        <v>144</v>
      </c>
      <c r="C72" s="110">
        <v>0</v>
      </c>
      <c r="D72" s="110">
        <v>25</v>
      </c>
      <c r="E72" s="104" t="s">
        <v>201</v>
      </c>
      <c r="F72" s="104" t="s">
        <v>191</v>
      </c>
      <c r="G72" s="104" t="s">
        <v>144</v>
      </c>
      <c r="H72" s="104"/>
      <c r="I72" s="104"/>
      <c r="J72" s="170">
        <v>201.5</v>
      </c>
      <c r="K72" s="170">
        <v>213.9</v>
      </c>
      <c r="L72" s="170">
        <v>224.5</v>
      </c>
    </row>
    <row r="73" spans="1:12" ht="51" x14ac:dyDescent="0.2">
      <c r="A73" s="197" t="s">
        <v>410</v>
      </c>
      <c r="B73" s="104" t="s">
        <v>144</v>
      </c>
      <c r="C73" s="110">
        <v>0</v>
      </c>
      <c r="D73" s="110">
        <v>25</v>
      </c>
      <c r="E73" s="104" t="s">
        <v>201</v>
      </c>
      <c r="F73" s="104" t="s">
        <v>191</v>
      </c>
      <c r="G73" s="104" t="s">
        <v>144</v>
      </c>
      <c r="H73" s="104" t="s">
        <v>146</v>
      </c>
      <c r="I73" s="104"/>
      <c r="J73" s="170">
        <v>201.5</v>
      </c>
      <c r="K73" s="170">
        <v>213.9</v>
      </c>
      <c r="L73" s="170">
        <v>224.5</v>
      </c>
    </row>
    <row r="74" spans="1:12" ht="25.5" x14ac:dyDescent="0.2">
      <c r="A74" s="108" t="s">
        <v>28</v>
      </c>
      <c r="B74" s="104" t="s">
        <v>144</v>
      </c>
      <c r="C74" s="110">
        <v>0</v>
      </c>
      <c r="D74" s="110">
        <v>25</v>
      </c>
      <c r="E74" s="104" t="s">
        <v>201</v>
      </c>
      <c r="F74" s="104" t="s">
        <v>191</v>
      </c>
      <c r="G74" s="104" t="s">
        <v>144</v>
      </c>
      <c r="H74" s="104" t="s">
        <v>146</v>
      </c>
      <c r="I74" s="104" t="s">
        <v>192</v>
      </c>
      <c r="J74" s="170">
        <v>201.5</v>
      </c>
      <c r="K74" s="170">
        <v>213.9</v>
      </c>
      <c r="L74" s="170">
        <v>224.5</v>
      </c>
    </row>
    <row r="75" spans="1:12" ht="114.75" x14ac:dyDescent="0.2">
      <c r="A75" s="115" t="s">
        <v>296</v>
      </c>
      <c r="B75" s="104" t="s">
        <v>144</v>
      </c>
      <c r="C75" s="110">
        <v>0</v>
      </c>
      <c r="D75" s="110">
        <v>25</v>
      </c>
      <c r="E75" s="104" t="s">
        <v>297</v>
      </c>
      <c r="F75" s="104"/>
      <c r="G75" s="104"/>
      <c r="H75" s="104"/>
      <c r="I75" s="104"/>
      <c r="J75" s="442">
        <v>39.700000000000003</v>
      </c>
      <c r="K75" s="442">
        <v>39.700000000000003</v>
      </c>
      <c r="L75" s="442">
        <v>39.700000000000003</v>
      </c>
    </row>
    <row r="76" spans="1:12" ht="76.5" x14ac:dyDescent="0.2">
      <c r="A76" s="108" t="s">
        <v>33</v>
      </c>
      <c r="B76" s="104" t="s">
        <v>144</v>
      </c>
      <c r="C76" s="110">
        <v>0</v>
      </c>
      <c r="D76" s="110">
        <v>25</v>
      </c>
      <c r="E76" s="104" t="s">
        <v>297</v>
      </c>
      <c r="F76" s="104" t="s">
        <v>190</v>
      </c>
      <c r="G76" s="104"/>
      <c r="H76" s="104"/>
      <c r="I76" s="104"/>
      <c r="J76" s="442">
        <v>39.700000000000003</v>
      </c>
      <c r="K76" s="442">
        <v>39.700000000000003</v>
      </c>
      <c r="L76" s="442">
        <v>39.700000000000003</v>
      </c>
    </row>
    <row r="77" spans="1:12" ht="25.5" x14ac:dyDescent="0.2">
      <c r="A77" s="108" t="s">
        <v>34</v>
      </c>
      <c r="B77" s="104" t="s">
        <v>144</v>
      </c>
      <c r="C77" s="110">
        <v>0</v>
      </c>
      <c r="D77" s="110">
        <v>25</v>
      </c>
      <c r="E77" s="104" t="s">
        <v>297</v>
      </c>
      <c r="F77" s="104" t="s">
        <v>191</v>
      </c>
      <c r="G77" s="104"/>
      <c r="H77" s="104"/>
      <c r="I77" s="104"/>
      <c r="J77" s="442">
        <v>39.700000000000003</v>
      </c>
      <c r="K77" s="442">
        <v>39.700000000000003</v>
      </c>
      <c r="L77" s="442">
        <v>39.700000000000003</v>
      </c>
    </row>
    <row r="78" spans="1:12" x14ac:dyDescent="0.2">
      <c r="A78" s="108" t="s">
        <v>29</v>
      </c>
      <c r="B78" s="104" t="s">
        <v>144</v>
      </c>
      <c r="C78" s="110">
        <v>0</v>
      </c>
      <c r="D78" s="110">
        <v>25</v>
      </c>
      <c r="E78" s="104" t="s">
        <v>297</v>
      </c>
      <c r="F78" s="104" t="s">
        <v>191</v>
      </c>
      <c r="G78" s="104" t="s">
        <v>144</v>
      </c>
      <c r="H78" s="104"/>
      <c r="I78" s="104"/>
      <c r="J78" s="442">
        <v>39.700000000000003</v>
      </c>
      <c r="K78" s="442">
        <v>39.700000000000003</v>
      </c>
      <c r="L78" s="442">
        <v>39.700000000000003</v>
      </c>
    </row>
    <row r="79" spans="1:12" ht="51" x14ac:dyDescent="0.2">
      <c r="A79" s="197" t="s">
        <v>410</v>
      </c>
      <c r="B79" s="104" t="s">
        <v>144</v>
      </c>
      <c r="C79" s="110">
        <v>0</v>
      </c>
      <c r="D79" s="110">
        <v>25</v>
      </c>
      <c r="E79" s="104" t="s">
        <v>297</v>
      </c>
      <c r="F79" s="104" t="s">
        <v>191</v>
      </c>
      <c r="G79" s="104" t="s">
        <v>144</v>
      </c>
      <c r="H79" s="104" t="s">
        <v>146</v>
      </c>
      <c r="I79" s="104"/>
      <c r="J79" s="442">
        <v>39.700000000000003</v>
      </c>
      <c r="K79" s="442">
        <v>39.700000000000003</v>
      </c>
      <c r="L79" s="442">
        <v>39.700000000000003</v>
      </c>
    </row>
    <row r="80" spans="1:12" ht="25.5" x14ac:dyDescent="0.2">
      <c r="A80" s="108" t="s">
        <v>28</v>
      </c>
      <c r="B80" s="104" t="s">
        <v>144</v>
      </c>
      <c r="C80" s="110">
        <v>0</v>
      </c>
      <c r="D80" s="110">
        <v>25</v>
      </c>
      <c r="E80" s="104" t="s">
        <v>297</v>
      </c>
      <c r="F80" s="104" t="s">
        <v>191</v>
      </c>
      <c r="G80" s="104" t="s">
        <v>144</v>
      </c>
      <c r="H80" s="104" t="s">
        <v>146</v>
      </c>
      <c r="I80" s="104" t="s">
        <v>192</v>
      </c>
      <c r="J80" s="442">
        <v>39.700000000000003</v>
      </c>
      <c r="K80" s="442">
        <v>39.700000000000003</v>
      </c>
      <c r="L80" s="442">
        <v>39.700000000000003</v>
      </c>
    </row>
    <row r="81" spans="1:12" ht="39.75" customHeight="1" x14ac:dyDescent="0.2">
      <c r="A81" s="108" t="s">
        <v>337</v>
      </c>
      <c r="B81" s="104" t="s">
        <v>144</v>
      </c>
      <c r="C81" s="110">
        <v>0</v>
      </c>
      <c r="D81" s="110">
        <v>26</v>
      </c>
      <c r="E81" s="104"/>
      <c r="F81" s="104"/>
      <c r="G81" s="104"/>
      <c r="H81" s="104"/>
      <c r="I81" s="104"/>
      <c r="J81" s="170">
        <v>3400</v>
      </c>
      <c r="K81" s="413">
        <v>2200</v>
      </c>
      <c r="L81" s="383">
        <v>2200</v>
      </c>
    </row>
    <row r="82" spans="1:12" ht="25.5" x14ac:dyDescent="0.2">
      <c r="A82" s="108" t="s">
        <v>72</v>
      </c>
      <c r="B82" s="104" t="s">
        <v>144</v>
      </c>
      <c r="C82" s="110">
        <v>0</v>
      </c>
      <c r="D82" s="110">
        <v>26</v>
      </c>
      <c r="E82" s="104" t="s">
        <v>163</v>
      </c>
      <c r="F82" s="104"/>
      <c r="G82" s="104"/>
      <c r="H82" s="104"/>
      <c r="I82" s="104"/>
      <c r="J82" s="170">
        <v>3400</v>
      </c>
      <c r="K82" s="413">
        <v>2200</v>
      </c>
      <c r="L82" s="383">
        <v>2200</v>
      </c>
    </row>
    <row r="83" spans="1:12" ht="15.75" customHeight="1" x14ac:dyDescent="0.2">
      <c r="A83" s="108" t="s">
        <v>57</v>
      </c>
      <c r="B83" s="104" t="s">
        <v>144</v>
      </c>
      <c r="C83" s="110">
        <v>0</v>
      </c>
      <c r="D83" s="110">
        <v>26</v>
      </c>
      <c r="E83" s="104" t="s">
        <v>163</v>
      </c>
      <c r="F83" s="104" t="s">
        <v>202</v>
      </c>
      <c r="G83" s="104"/>
      <c r="H83" s="104"/>
      <c r="I83" s="104"/>
      <c r="J83" s="170">
        <v>3400</v>
      </c>
      <c r="K83" s="413">
        <v>2200</v>
      </c>
      <c r="L83" s="383">
        <v>2200</v>
      </c>
    </row>
    <row r="84" spans="1:12" ht="25.5" x14ac:dyDescent="0.2">
      <c r="A84" s="108" t="s">
        <v>73</v>
      </c>
      <c r="B84" s="104" t="s">
        <v>144</v>
      </c>
      <c r="C84" s="110">
        <v>0</v>
      </c>
      <c r="D84" s="110">
        <v>26</v>
      </c>
      <c r="E84" s="104" t="s">
        <v>163</v>
      </c>
      <c r="F84" s="104" t="s">
        <v>203</v>
      </c>
      <c r="G84" s="104"/>
      <c r="H84" s="104"/>
      <c r="I84" s="104"/>
      <c r="J84" s="170">
        <v>3400</v>
      </c>
      <c r="K84" s="413">
        <v>2200</v>
      </c>
      <c r="L84" s="383">
        <v>2200</v>
      </c>
    </row>
    <row r="85" spans="1:12" x14ac:dyDescent="0.2">
      <c r="A85" s="120" t="s">
        <v>69</v>
      </c>
      <c r="B85" s="104" t="s">
        <v>144</v>
      </c>
      <c r="C85" s="110">
        <v>0</v>
      </c>
      <c r="D85" s="110">
        <v>26</v>
      </c>
      <c r="E85" s="104" t="s">
        <v>163</v>
      </c>
      <c r="F85" s="104" t="s">
        <v>203</v>
      </c>
      <c r="G85" s="104" t="s">
        <v>17</v>
      </c>
      <c r="H85" s="104"/>
      <c r="I85" s="104"/>
      <c r="J85" s="170">
        <v>3400</v>
      </c>
      <c r="K85" s="413">
        <v>2200</v>
      </c>
      <c r="L85" s="383">
        <v>2200</v>
      </c>
    </row>
    <row r="86" spans="1:12" x14ac:dyDescent="0.2">
      <c r="A86" s="120" t="s">
        <v>70</v>
      </c>
      <c r="B86" s="104" t="s">
        <v>144</v>
      </c>
      <c r="C86" s="110">
        <v>0</v>
      </c>
      <c r="D86" s="110">
        <v>26</v>
      </c>
      <c r="E86" s="104" t="s">
        <v>163</v>
      </c>
      <c r="F86" s="104" t="s">
        <v>203</v>
      </c>
      <c r="G86" s="104" t="s">
        <v>17</v>
      </c>
      <c r="H86" s="104" t="s">
        <v>144</v>
      </c>
      <c r="I86" s="104"/>
      <c r="J86" s="170">
        <v>3400</v>
      </c>
      <c r="K86" s="413">
        <v>2200</v>
      </c>
      <c r="L86" s="383">
        <v>2200</v>
      </c>
    </row>
    <row r="87" spans="1:12" ht="25.5" x14ac:dyDescent="0.2">
      <c r="A87" s="108" t="s">
        <v>28</v>
      </c>
      <c r="B87" s="104" t="s">
        <v>144</v>
      </c>
      <c r="C87" s="110">
        <v>0</v>
      </c>
      <c r="D87" s="110">
        <v>26</v>
      </c>
      <c r="E87" s="104" t="s">
        <v>163</v>
      </c>
      <c r="F87" s="104" t="s">
        <v>203</v>
      </c>
      <c r="G87" s="104" t="s">
        <v>17</v>
      </c>
      <c r="H87" s="104" t="s">
        <v>144</v>
      </c>
      <c r="I87" s="104" t="s">
        <v>192</v>
      </c>
      <c r="J87" s="170">
        <v>3400</v>
      </c>
      <c r="K87" s="413">
        <v>2200</v>
      </c>
      <c r="L87" s="383">
        <v>2200</v>
      </c>
    </row>
    <row r="88" spans="1:12" ht="38.25" x14ac:dyDescent="0.2">
      <c r="A88" s="106" t="s">
        <v>436</v>
      </c>
      <c r="B88" s="113" t="s">
        <v>145</v>
      </c>
      <c r="C88" s="113"/>
      <c r="D88" s="113"/>
      <c r="E88" s="113"/>
      <c r="F88" s="113"/>
      <c r="G88" s="113"/>
      <c r="H88" s="113"/>
      <c r="I88" s="113"/>
      <c r="J88" s="389">
        <f>J89+J102+J145+J152+J173+J180+J196+J202</f>
        <v>154441.59999999998</v>
      </c>
      <c r="K88" s="389">
        <f>K89+K102+K145+K152+K173+K180+K196+K202</f>
        <v>155554.49999999997</v>
      </c>
      <c r="L88" s="389">
        <f>L89+L102+L145+L152+L173+L180+L196+L202</f>
        <v>161980.80000000002</v>
      </c>
    </row>
    <row r="89" spans="1:12" ht="25.5" x14ac:dyDescent="0.2">
      <c r="A89" s="108" t="s">
        <v>180</v>
      </c>
      <c r="B89" s="104" t="s">
        <v>145</v>
      </c>
      <c r="C89" s="110">
        <v>0</v>
      </c>
      <c r="D89" s="104" t="s">
        <v>144</v>
      </c>
      <c r="E89" s="104"/>
      <c r="F89" s="104"/>
      <c r="G89" s="104"/>
      <c r="H89" s="104"/>
      <c r="I89" s="104"/>
      <c r="J89" s="413">
        <f t="shared" ref="J89" si="5">J90+J96</f>
        <v>32682.800000000003</v>
      </c>
      <c r="K89" s="413">
        <f t="shared" ref="K89:L89" si="6">K90+K96</f>
        <v>34470.800000000003</v>
      </c>
      <c r="L89" s="383">
        <f t="shared" si="6"/>
        <v>36753.9</v>
      </c>
    </row>
    <row r="90" spans="1:12" x14ac:dyDescent="0.2">
      <c r="A90" s="108" t="s">
        <v>115</v>
      </c>
      <c r="B90" s="104" t="s">
        <v>145</v>
      </c>
      <c r="C90" s="110">
        <v>0</v>
      </c>
      <c r="D90" s="104" t="s">
        <v>144</v>
      </c>
      <c r="E90" s="104" t="s">
        <v>204</v>
      </c>
      <c r="F90" s="104"/>
      <c r="G90" s="104"/>
      <c r="H90" s="104"/>
      <c r="I90" s="104"/>
      <c r="J90" s="413">
        <v>6606.4</v>
      </c>
      <c r="K90" s="456">
        <v>6606.4</v>
      </c>
      <c r="L90" s="457">
        <v>6765.2</v>
      </c>
    </row>
    <row r="91" spans="1:12" ht="26.25" customHeight="1" x14ac:dyDescent="0.2">
      <c r="A91" s="108" t="s">
        <v>50</v>
      </c>
      <c r="B91" s="104" t="s">
        <v>145</v>
      </c>
      <c r="C91" s="110">
        <v>0</v>
      </c>
      <c r="D91" s="104" t="s">
        <v>144</v>
      </c>
      <c r="E91" s="104" t="s">
        <v>204</v>
      </c>
      <c r="F91" s="104" t="s">
        <v>166</v>
      </c>
      <c r="G91" s="104"/>
      <c r="H91" s="104"/>
      <c r="I91" s="104"/>
      <c r="J91" s="413">
        <v>6606.4</v>
      </c>
      <c r="K91" s="456">
        <v>6606.4</v>
      </c>
      <c r="L91" s="457">
        <v>6765.2</v>
      </c>
    </row>
    <row r="92" spans="1:12" x14ac:dyDescent="0.2">
      <c r="A92" s="108" t="s">
        <v>51</v>
      </c>
      <c r="B92" s="104" t="s">
        <v>145</v>
      </c>
      <c r="C92" s="110">
        <v>0</v>
      </c>
      <c r="D92" s="104" t="s">
        <v>144</v>
      </c>
      <c r="E92" s="104" t="s">
        <v>204</v>
      </c>
      <c r="F92" s="104" t="s">
        <v>178</v>
      </c>
      <c r="G92" s="104"/>
      <c r="H92" s="104"/>
      <c r="I92" s="104"/>
      <c r="J92" s="413">
        <v>6606.4</v>
      </c>
      <c r="K92" s="456">
        <v>6606.4</v>
      </c>
      <c r="L92" s="457">
        <v>6765.2</v>
      </c>
    </row>
    <row r="93" spans="1:12" x14ac:dyDescent="0.2">
      <c r="A93" s="120" t="s">
        <v>64</v>
      </c>
      <c r="B93" s="104" t="s">
        <v>145</v>
      </c>
      <c r="C93" s="110">
        <v>0</v>
      </c>
      <c r="D93" s="104" t="s">
        <v>144</v>
      </c>
      <c r="E93" s="104" t="s">
        <v>204</v>
      </c>
      <c r="F93" s="104" t="s">
        <v>178</v>
      </c>
      <c r="G93" s="104" t="s">
        <v>157</v>
      </c>
      <c r="H93" s="104"/>
      <c r="I93" s="104"/>
      <c r="J93" s="413">
        <v>6606.4</v>
      </c>
      <c r="K93" s="456">
        <v>6606.4</v>
      </c>
      <c r="L93" s="457">
        <v>6765.2</v>
      </c>
    </row>
    <row r="94" spans="1:12" x14ac:dyDescent="0.2">
      <c r="A94" s="120" t="s">
        <v>113</v>
      </c>
      <c r="B94" s="104" t="s">
        <v>145</v>
      </c>
      <c r="C94" s="110">
        <v>0</v>
      </c>
      <c r="D94" s="104" t="s">
        <v>144</v>
      </c>
      <c r="E94" s="104" t="s">
        <v>204</v>
      </c>
      <c r="F94" s="104" t="s">
        <v>178</v>
      </c>
      <c r="G94" s="104" t="s">
        <v>157</v>
      </c>
      <c r="H94" s="104" t="s">
        <v>144</v>
      </c>
      <c r="I94" s="104"/>
      <c r="J94" s="413">
        <v>6606.4</v>
      </c>
      <c r="K94" s="456">
        <v>6606.4</v>
      </c>
      <c r="L94" s="457">
        <v>6765.2</v>
      </c>
    </row>
    <row r="95" spans="1:12" ht="38.25" x14ac:dyDescent="0.2">
      <c r="A95" s="108" t="s">
        <v>181</v>
      </c>
      <c r="B95" s="104" t="s">
        <v>145</v>
      </c>
      <c r="C95" s="110">
        <v>0</v>
      </c>
      <c r="D95" s="104" t="s">
        <v>144</v>
      </c>
      <c r="E95" s="104" t="s">
        <v>204</v>
      </c>
      <c r="F95" s="104" t="s">
        <v>178</v>
      </c>
      <c r="G95" s="104" t="s">
        <v>157</v>
      </c>
      <c r="H95" s="104" t="s">
        <v>144</v>
      </c>
      <c r="I95" s="104" t="s">
        <v>205</v>
      </c>
      <c r="J95" s="413">
        <v>6606.4</v>
      </c>
      <c r="K95" s="456">
        <v>6606.4</v>
      </c>
      <c r="L95" s="457">
        <v>6765.2</v>
      </c>
    </row>
    <row r="96" spans="1:12" ht="141.75" customHeight="1" x14ac:dyDescent="0.2">
      <c r="A96" s="274" t="s">
        <v>116</v>
      </c>
      <c r="B96" s="104" t="s">
        <v>145</v>
      </c>
      <c r="C96" s="110">
        <v>0</v>
      </c>
      <c r="D96" s="104" t="s">
        <v>144</v>
      </c>
      <c r="E96" s="104" t="s">
        <v>206</v>
      </c>
      <c r="F96" s="104"/>
      <c r="G96" s="104"/>
      <c r="H96" s="104"/>
      <c r="I96" s="104"/>
      <c r="J96" s="170">
        <v>26076.400000000001</v>
      </c>
      <c r="K96" s="170">
        <v>27864.400000000001</v>
      </c>
      <c r="L96" s="170">
        <v>29988.7</v>
      </c>
    </row>
    <row r="97" spans="1:12" ht="27" customHeight="1" x14ac:dyDescent="0.2">
      <c r="A97" s="108" t="s">
        <v>50</v>
      </c>
      <c r="B97" s="104" t="s">
        <v>145</v>
      </c>
      <c r="C97" s="110">
        <v>0</v>
      </c>
      <c r="D97" s="104" t="s">
        <v>144</v>
      </c>
      <c r="E97" s="104" t="s">
        <v>206</v>
      </c>
      <c r="F97" s="104" t="s">
        <v>166</v>
      </c>
      <c r="G97" s="104"/>
      <c r="H97" s="104"/>
      <c r="I97" s="104"/>
      <c r="J97" s="170">
        <v>26076.400000000001</v>
      </c>
      <c r="K97" s="170">
        <v>27864.400000000001</v>
      </c>
      <c r="L97" s="170">
        <v>29988.7</v>
      </c>
    </row>
    <row r="98" spans="1:12" x14ac:dyDescent="0.2">
      <c r="A98" s="108" t="s">
        <v>51</v>
      </c>
      <c r="B98" s="104" t="s">
        <v>145</v>
      </c>
      <c r="C98" s="110">
        <v>0</v>
      </c>
      <c r="D98" s="104" t="s">
        <v>144</v>
      </c>
      <c r="E98" s="104" t="s">
        <v>206</v>
      </c>
      <c r="F98" s="104" t="s">
        <v>178</v>
      </c>
      <c r="G98" s="104"/>
      <c r="H98" s="104"/>
      <c r="I98" s="104"/>
      <c r="J98" s="170">
        <v>26076.400000000001</v>
      </c>
      <c r="K98" s="170">
        <v>27864.400000000001</v>
      </c>
      <c r="L98" s="170">
        <v>29988.7</v>
      </c>
    </row>
    <row r="99" spans="1:12" x14ac:dyDescent="0.2">
      <c r="A99" s="120" t="s">
        <v>64</v>
      </c>
      <c r="B99" s="104" t="s">
        <v>145</v>
      </c>
      <c r="C99" s="110">
        <v>0</v>
      </c>
      <c r="D99" s="104" t="s">
        <v>144</v>
      </c>
      <c r="E99" s="104" t="s">
        <v>206</v>
      </c>
      <c r="F99" s="104" t="s">
        <v>178</v>
      </c>
      <c r="G99" s="104" t="s">
        <v>157</v>
      </c>
      <c r="H99" s="104"/>
      <c r="I99" s="104"/>
      <c r="J99" s="170">
        <v>26076.400000000001</v>
      </c>
      <c r="K99" s="170">
        <v>27864.400000000001</v>
      </c>
      <c r="L99" s="170">
        <v>29988.7</v>
      </c>
    </row>
    <row r="100" spans="1:12" x14ac:dyDescent="0.2">
      <c r="A100" s="120" t="s">
        <v>113</v>
      </c>
      <c r="B100" s="104" t="s">
        <v>145</v>
      </c>
      <c r="C100" s="110">
        <v>0</v>
      </c>
      <c r="D100" s="104" t="s">
        <v>144</v>
      </c>
      <c r="E100" s="104" t="s">
        <v>206</v>
      </c>
      <c r="F100" s="104" t="s">
        <v>178</v>
      </c>
      <c r="G100" s="104" t="s">
        <v>157</v>
      </c>
      <c r="H100" s="104" t="s">
        <v>144</v>
      </c>
      <c r="I100" s="104"/>
      <c r="J100" s="170">
        <v>26076.400000000001</v>
      </c>
      <c r="K100" s="170">
        <v>27864.400000000001</v>
      </c>
      <c r="L100" s="170">
        <v>29988.7</v>
      </c>
    </row>
    <row r="101" spans="1:12" ht="38.25" x14ac:dyDescent="0.2">
      <c r="A101" s="108" t="s">
        <v>181</v>
      </c>
      <c r="B101" s="104" t="s">
        <v>145</v>
      </c>
      <c r="C101" s="110">
        <v>0</v>
      </c>
      <c r="D101" s="104" t="s">
        <v>144</v>
      </c>
      <c r="E101" s="104" t="s">
        <v>206</v>
      </c>
      <c r="F101" s="104" t="s">
        <v>178</v>
      </c>
      <c r="G101" s="104" t="s">
        <v>157</v>
      </c>
      <c r="H101" s="104" t="s">
        <v>144</v>
      </c>
      <c r="I101" s="104" t="s">
        <v>205</v>
      </c>
      <c r="J101" s="170">
        <v>26076.400000000001</v>
      </c>
      <c r="K101" s="170">
        <v>27864.400000000001</v>
      </c>
      <c r="L101" s="170">
        <v>29988.7</v>
      </c>
    </row>
    <row r="102" spans="1:12" ht="25.5" x14ac:dyDescent="0.2">
      <c r="A102" s="108" t="s">
        <v>118</v>
      </c>
      <c r="B102" s="104" t="s">
        <v>145</v>
      </c>
      <c r="C102" s="110">
        <v>0</v>
      </c>
      <c r="D102" s="104" t="s">
        <v>145</v>
      </c>
      <c r="E102" s="104"/>
      <c r="F102" s="104"/>
      <c r="G102" s="104"/>
      <c r="H102" s="104"/>
      <c r="I102" s="158"/>
      <c r="J102" s="387">
        <f>J115+J121+J127+J139+J103+J133+J109</f>
        <v>104920.5</v>
      </c>
      <c r="K102" s="387">
        <f t="shared" ref="K102:L102" si="7">K115+K121+K127+K139+K103+K133</f>
        <v>107782.7</v>
      </c>
      <c r="L102" s="387">
        <f t="shared" si="7"/>
        <v>111801.60000000001</v>
      </c>
    </row>
    <row r="103" spans="1:12" ht="90" x14ac:dyDescent="0.2">
      <c r="A103" s="156" t="s">
        <v>372</v>
      </c>
      <c r="B103" s="151" t="s">
        <v>145</v>
      </c>
      <c r="C103" s="110">
        <v>0</v>
      </c>
      <c r="D103" s="151" t="s">
        <v>145</v>
      </c>
      <c r="E103" s="151" t="s">
        <v>375</v>
      </c>
      <c r="F103" s="151"/>
      <c r="G103" s="151"/>
      <c r="H103" s="154"/>
      <c r="I103" s="424"/>
      <c r="J103" s="170">
        <v>545</v>
      </c>
      <c r="K103" s="170">
        <v>45</v>
      </c>
      <c r="L103" s="170">
        <v>45</v>
      </c>
    </row>
    <row r="104" spans="1:12" ht="38.25" x14ac:dyDescent="0.2">
      <c r="A104" s="152" t="s">
        <v>50</v>
      </c>
      <c r="B104" s="151" t="s">
        <v>145</v>
      </c>
      <c r="C104" s="110">
        <v>0</v>
      </c>
      <c r="D104" s="151" t="s">
        <v>145</v>
      </c>
      <c r="E104" s="151" t="s">
        <v>375</v>
      </c>
      <c r="F104" s="151" t="s">
        <v>166</v>
      </c>
      <c r="G104" s="151"/>
      <c r="H104" s="151"/>
      <c r="I104" s="261"/>
      <c r="J104" s="170">
        <v>545</v>
      </c>
      <c r="K104" s="170">
        <v>45</v>
      </c>
      <c r="L104" s="170">
        <v>45</v>
      </c>
    </row>
    <row r="105" spans="1:12" x14ac:dyDescent="0.2">
      <c r="A105" s="152" t="s">
        <v>51</v>
      </c>
      <c r="B105" s="151" t="s">
        <v>145</v>
      </c>
      <c r="C105" s="110">
        <v>0</v>
      </c>
      <c r="D105" s="151" t="s">
        <v>145</v>
      </c>
      <c r="E105" s="151" t="s">
        <v>375</v>
      </c>
      <c r="F105" s="151" t="s">
        <v>178</v>
      </c>
      <c r="G105" s="151"/>
      <c r="H105" s="151"/>
      <c r="I105" s="151"/>
      <c r="J105" s="170">
        <v>545</v>
      </c>
      <c r="K105" s="170">
        <v>45</v>
      </c>
      <c r="L105" s="170">
        <v>45</v>
      </c>
    </row>
    <row r="106" spans="1:12" x14ac:dyDescent="0.2">
      <c r="A106" s="120" t="s">
        <v>69</v>
      </c>
      <c r="B106" s="151" t="s">
        <v>145</v>
      </c>
      <c r="C106" s="110">
        <v>0</v>
      </c>
      <c r="D106" s="151" t="s">
        <v>145</v>
      </c>
      <c r="E106" s="151" t="s">
        <v>375</v>
      </c>
      <c r="F106" s="151" t="s">
        <v>178</v>
      </c>
      <c r="G106" s="151" t="s">
        <v>17</v>
      </c>
      <c r="H106" s="151"/>
      <c r="I106" s="151"/>
      <c r="J106" s="170">
        <v>545</v>
      </c>
      <c r="K106" s="170">
        <v>45</v>
      </c>
      <c r="L106" s="170">
        <v>45</v>
      </c>
    </row>
    <row r="107" spans="1:12" x14ac:dyDescent="0.2">
      <c r="A107" s="152" t="s">
        <v>74</v>
      </c>
      <c r="B107" s="151" t="s">
        <v>145</v>
      </c>
      <c r="C107" s="110">
        <v>0</v>
      </c>
      <c r="D107" s="151" t="s">
        <v>145</v>
      </c>
      <c r="E107" s="151" t="s">
        <v>375</v>
      </c>
      <c r="F107" s="151" t="s">
        <v>178</v>
      </c>
      <c r="G107" s="151" t="s">
        <v>17</v>
      </c>
      <c r="H107" s="151" t="s">
        <v>155</v>
      </c>
      <c r="I107" s="151"/>
      <c r="J107" s="170">
        <v>545</v>
      </c>
      <c r="K107" s="170">
        <v>45</v>
      </c>
      <c r="L107" s="170">
        <v>45</v>
      </c>
    </row>
    <row r="108" spans="1:12" ht="38.25" x14ac:dyDescent="0.2">
      <c r="A108" s="152" t="s">
        <v>181</v>
      </c>
      <c r="B108" s="151" t="s">
        <v>145</v>
      </c>
      <c r="C108" s="110">
        <v>0</v>
      </c>
      <c r="D108" s="151" t="s">
        <v>145</v>
      </c>
      <c r="E108" s="151" t="s">
        <v>375</v>
      </c>
      <c r="F108" s="151" t="s">
        <v>178</v>
      </c>
      <c r="G108" s="151" t="s">
        <v>17</v>
      </c>
      <c r="H108" s="151" t="s">
        <v>155</v>
      </c>
      <c r="I108" s="151" t="s">
        <v>205</v>
      </c>
      <c r="J108" s="170">
        <v>545</v>
      </c>
      <c r="K108" s="170">
        <v>45</v>
      </c>
      <c r="L108" s="170">
        <v>45</v>
      </c>
    </row>
    <row r="109" spans="1:12" ht="112.5" customHeight="1" x14ac:dyDescent="0.2">
      <c r="A109" s="157" t="s">
        <v>373</v>
      </c>
      <c r="B109" s="151" t="s">
        <v>145</v>
      </c>
      <c r="C109" s="110">
        <v>0</v>
      </c>
      <c r="D109" s="151" t="s">
        <v>145</v>
      </c>
      <c r="E109" s="74" t="s">
        <v>374</v>
      </c>
      <c r="F109" s="151"/>
      <c r="G109" s="151"/>
      <c r="H109" s="151"/>
      <c r="I109" s="151"/>
      <c r="J109" s="170">
        <v>500</v>
      </c>
      <c r="K109" s="170"/>
      <c r="L109" s="170"/>
    </row>
    <row r="110" spans="1:12" ht="38.25" x14ac:dyDescent="0.2">
      <c r="A110" s="152" t="s">
        <v>50</v>
      </c>
      <c r="B110" s="151" t="s">
        <v>145</v>
      </c>
      <c r="C110" s="110">
        <v>0</v>
      </c>
      <c r="D110" s="151" t="s">
        <v>145</v>
      </c>
      <c r="E110" s="74" t="s">
        <v>374</v>
      </c>
      <c r="F110" s="151" t="s">
        <v>166</v>
      </c>
      <c r="G110" s="151"/>
      <c r="H110" s="151"/>
      <c r="I110" s="151"/>
      <c r="J110" s="170">
        <v>500</v>
      </c>
      <c r="K110" s="170"/>
      <c r="L110" s="170"/>
    </row>
    <row r="111" spans="1:12" x14ac:dyDescent="0.2">
      <c r="A111" s="152" t="s">
        <v>51</v>
      </c>
      <c r="B111" s="151" t="s">
        <v>145</v>
      </c>
      <c r="C111" s="110">
        <v>0</v>
      </c>
      <c r="D111" s="151" t="s">
        <v>145</v>
      </c>
      <c r="E111" s="74" t="s">
        <v>374</v>
      </c>
      <c r="F111" s="151" t="s">
        <v>178</v>
      </c>
      <c r="G111" s="151"/>
      <c r="H111" s="151"/>
      <c r="I111" s="151"/>
      <c r="J111" s="170">
        <v>500</v>
      </c>
      <c r="K111" s="170"/>
      <c r="L111" s="170"/>
    </row>
    <row r="112" spans="1:12" x14ac:dyDescent="0.2">
      <c r="A112" s="120" t="s">
        <v>69</v>
      </c>
      <c r="B112" s="151" t="s">
        <v>145</v>
      </c>
      <c r="C112" s="110">
        <v>0</v>
      </c>
      <c r="D112" s="151" t="s">
        <v>145</v>
      </c>
      <c r="E112" s="74" t="s">
        <v>374</v>
      </c>
      <c r="F112" s="151" t="s">
        <v>178</v>
      </c>
      <c r="G112" s="151" t="s">
        <v>17</v>
      </c>
      <c r="H112" s="151"/>
      <c r="I112" s="151"/>
      <c r="J112" s="170">
        <v>500</v>
      </c>
      <c r="K112" s="170"/>
      <c r="L112" s="170"/>
    </row>
    <row r="113" spans="1:12" x14ac:dyDescent="0.2">
      <c r="A113" s="152" t="s">
        <v>74</v>
      </c>
      <c r="B113" s="151" t="s">
        <v>145</v>
      </c>
      <c r="C113" s="110">
        <v>0</v>
      </c>
      <c r="D113" s="151" t="s">
        <v>145</v>
      </c>
      <c r="E113" s="74" t="s">
        <v>374</v>
      </c>
      <c r="F113" s="151" t="s">
        <v>178</v>
      </c>
      <c r="G113" s="151" t="s">
        <v>17</v>
      </c>
      <c r="H113" s="151" t="s">
        <v>155</v>
      </c>
      <c r="I113" s="151"/>
      <c r="J113" s="170">
        <v>500</v>
      </c>
      <c r="K113" s="170"/>
      <c r="L113" s="170"/>
    </row>
    <row r="114" spans="1:12" ht="38.25" x14ac:dyDescent="0.2">
      <c r="A114" s="152" t="s">
        <v>181</v>
      </c>
      <c r="B114" s="151" t="s">
        <v>145</v>
      </c>
      <c r="C114" s="110">
        <v>0</v>
      </c>
      <c r="D114" s="151" t="s">
        <v>145</v>
      </c>
      <c r="E114" s="74" t="s">
        <v>374</v>
      </c>
      <c r="F114" s="151" t="s">
        <v>178</v>
      </c>
      <c r="G114" s="151" t="s">
        <v>17</v>
      </c>
      <c r="H114" s="151" t="s">
        <v>155</v>
      </c>
      <c r="I114" s="151" t="s">
        <v>205</v>
      </c>
      <c r="J114" s="170">
        <v>500</v>
      </c>
      <c r="K114" s="170"/>
      <c r="L114" s="170"/>
    </row>
    <row r="115" spans="1:12" ht="25.5" x14ac:dyDescent="0.2">
      <c r="A115" s="108" t="s">
        <v>119</v>
      </c>
      <c r="B115" s="104" t="s">
        <v>145</v>
      </c>
      <c r="C115" s="110">
        <v>0</v>
      </c>
      <c r="D115" s="104" t="s">
        <v>145</v>
      </c>
      <c r="E115" s="104" t="s">
        <v>207</v>
      </c>
      <c r="F115" s="104"/>
      <c r="G115" s="104"/>
      <c r="H115" s="104"/>
      <c r="I115" s="104"/>
      <c r="J115" s="170">
        <v>14619.6</v>
      </c>
      <c r="K115" s="170">
        <v>12450.2</v>
      </c>
      <c r="L115" s="170">
        <v>9519</v>
      </c>
    </row>
    <row r="116" spans="1:12" ht="25.5" customHeight="1" x14ac:dyDescent="0.2">
      <c r="A116" s="108" t="s">
        <v>50</v>
      </c>
      <c r="B116" s="104" t="s">
        <v>145</v>
      </c>
      <c r="C116" s="110">
        <v>0</v>
      </c>
      <c r="D116" s="104" t="s">
        <v>145</v>
      </c>
      <c r="E116" s="104" t="s">
        <v>207</v>
      </c>
      <c r="F116" s="104" t="s">
        <v>166</v>
      </c>
      <c r="G116" s="104"/>
      <c r="H116" s="104"/>
      <c r="I116" s="104"/>
      <c r="J116" s="170">
        <v>14619.6</v>
      </c>
      <c r="K116" s="170">
        <v>12450.2</v>
      </c>
      <c r="L116" s="170">
        <v>9519</v>
      </c>
    </row>
    <row r="117" spans="1:12" x14ac:dyDescent="0.2">
      <c r="A117" s="108" t="s">
        <v>51</v>
      </c>
      <c r="B117" s="104" t="s">
        <v>145</v>
      </c>
      <c r="C117" s="110">
        <v>0</v>
      </c>
      <c r="D117" s="104" t="s">
        <v>145</v>
      </c>
      <c r="E117" s="104" t="s">
        <v>207</v>
      </c>
      <c r="F117" s="104" t="s">
        <v>178</v>
      </c>
      <c r="G117" s="104"/>
      <c r="H117" s="104"/>
      <c r="I117" s="104"/>
      <c r="J117" s="170">
        <v>14619.6</v>
      </c>
      <c r="K117" s="170">
        <v>12450.2</v>
      </c>
      <c r="L117" s="170">
        <v>9519</v>
      </c>
    </row>
    <row r="118" spans="1:12" x14ac:dyDescent="0.2">
      <c r="A118" s="120" t="s">
        <v>64</v>
      </c>
      <c r="B118" s="104" t="s">
        <v>145</v>
      </c>
      <c r="C118" s="110">
        <v>0</v>
      </c>
      <c r="D118" s="104" t="s">
        <v>145</v>
      </c>
      <c r="E118" s="104" t="s">
        <v>207</v>
      </c>
      <c r="F118" s="104" t="s">
        <v>178</v>
      </c>
      <c r="G118" s="104" t="s">
        <v>157</v>
      </c>
      <c r="H118" s="104"/>
      <c r="I118" s="104"/>
      <c r="J118" s="170">
        <v>14619.6</v>
      </c>
      <c r="K118" s="170">
        <v>12450.2</v>
      </c>
      <c r="L118" s="170">
        <v>9519</v>
      </c>
    </row>
    <row r="119" spans="1:12" x14ac:dyDescent="0.2">
      <c r="A119" s="120" t="s">
        <v>182</v>
      </c>
      <c r="B119" s="104" t="s">
        <v>145</v>
      </c>
      <c r="C119" s="110">
        <v>0</v>
      </c>
      <c r="D119" s="104" t="s">
        <v>145</v>
      </c>
      <c r="E119" s="104" t="s">
        <v>207</v>
      </c>
      <c r="F119" s="104" t="s">
        <v>178</v>
      </c>
      <c r="G119" s="104" t="s">
        <v>157</v>
      </c>
      <c r="H119" s="104" t="s">
        <v>145</v>
      </c>
      <c r="I119" s="104"/>
      <c r="J119" s="170">
        <v>14619.6</v>
      </c>
      <c r="K119" s="170">
        <v>12450.2</v>
      </c>
      <c r="L119" s="170">
        <v>9519</v>
      </c>
    </row>
    <row r="120" spans="1:12" ht="38.25" x14ac:dyDescent="0.2">
      <c r="A120" s="108" t="s">
        <v>181</v>
      </c>
      <c r="B120" s="104" t="s">
        <v>145</v>
      </c>
      <c r="C120" s="110">
        <v>0</v>
      </c>
      <c r="D120" s="104" t="s">
        <v>145</v>
      </c>
      <c r="E120" s="104" t="s">
        <v>207</v>
      </c>
      <c r="F120" s="104" t="s">
        <v>178</v>
      </c>
      <c r="G120" s="104" t="s">
        <v>157</v>
      </c>
      <c r="H120" s="104" t="s">
        <v>145</v>
      </c>
      <c r="I120" s="104" t="s">
        <v>205</v>
      </c>
      <c r="J120" s="170">
        <v>14619.6</v>
      </c>
      <c r="K120" s="170">
        <v>12450.2</v>
      </c>
      <c r="L120" s="170">
        <v>9519</v>
      </c>
    </row>
    <row r="121" spans="1:12" ht="120" x14ac:dyDescent="0.2">
      <c r="A121" s="184" t="s">
        <v>131</v>
      </c>
      <c r="B121" s="104" t="s">
        <v>145</v>
      </c>
      <c r="C121" s="110">
        <v>0</v>
      </c>
      <c r="D121" s="104" t="s">
        <v>145</v>
      </c>
      <c r="E121" s="104" t="s">
        <v>208</v>
      </c>
      <c r="F121" s="104"/>
      <c r="G121" s="104"/>
      <c r="H121" s="104"/>
      <c r="I121" s="104"/>
      <c r="J121" s="170">
        <v>1289.8</v>
      </c>
      <c r="K121" s="170">
        <v>1341.6</v>
      </c>
      <c r="L121" s="170">
        <v>1395.3</v>
      </c>
    </row>
    <row r="122" spans="1:12" ht="28.5" customHeight="1" x14ac:dyDescent="0.2">
      <c r="A122" s="108" t="s">
        <v>50</v>
      </c>
      <c r="B122" s="104" t="s">
        <v>145</v>
      </c>
      <c r="C122" s="110">
        <v>0</v>
      </c>
      <c r="D122" s="104" t="s">
        <v>145</v>
      </c>
      <c r="E122" s="104" t="s">
        <v>208</v>
      </c>
      <c r="F122" s="104" t="s">
        <v>166</v>
      </c>
      <c r="G122" s="104"/>
      <c r="H122" s="104"/>
      <c r="I122" s="104"/>
      <c r="J122" s="170">
        <v>1289.8</v>
      </c>
      <c r="K122" s="170">
        <v>1341.6</v>
      </c>
      <c r="L122" s="170">
        <v>1395.3</v>
      </c>
    </row>
    <row r="123" spans="1:12" x14ac:dyDescent="0.2">
      <c r="A123" s="108" t="s">
        <v>51</v>
      </c>
      <c r="B123" s="104" t="s">
        <v>145</v>
      </c>
      <c r="C123" s="110">
        <v>0</v>
      </c>
      <c r="D123" s="104" t="s">
        <v>145</v>
      </c>
      <c r="E123" s="104" t="s">
        <v>208</v>
      </c>
      <c r="F123" s="104" t="s">
        <v>178</v>
      </c>
      <c r="G123" s="104"/>
      <c r="H123" s="104"/>
      <c r="I123" s="104"/>
      <c r="J123" s="170">
        <v>1289.8</v>
      </c>
      <c r="K123" s="170">
        <v>1341.6</v>
      </c>
      <c r="L123" s="170">
        <v>1395.3</v>
      </c>
    </row>
    <row r="124" spans="1:12" x14ac:dyDescent="0.2">
      <c r="A124" s="120" t="s">
        <v>69</v>
      </c>
      <c r="B124" s="104" t="s">
        <v>145</v>
      </c>
      <c r="C124" s="110">
        <v>0</v>
      </c>
      <c r="D124" s="104" t="s">
        <v>145</v>
      </c>
      <c r="E124" s="104" t="s">
        <v>208</v>
      </c>
      <c r="F124" s="104" t="s">
        <v>178</v>
      </c>
      <c r="G124" s="104" t="s">
        <v>17</v>
      </c>
      <c r="H124" s="104"/>
      <c r="I124" s="104"/>
      <c r="J124" s="170">
        <v>1289.8</v>
      </c>
      <c r="K124" s="170">
        <v>1341.6</v>
      </c>
      <c r="L124" s="170">
        <v>1395.3</v>
      </c>
    </row>
    <row r="125" spans="1:12" x14ac:dyDescent="0.2">
      <c r="A125" s="229" t="s">
        <v>76</v>
      </c>
      <c r="B125" s="104" t="s">
        <v>145</v>
      </c>
      <c r="C125" s="110">
        <v>0</v>
      </c>
      <c r="D125" s="104" t="s">
        <v>145</v>
      </c>
      <c r="E125" s="104" t="s">
        <v>208</v>
      </c>
      <c r="F125" s="104" t="s">
        <v>178</v>
      </c>
      <c r="G125" s="104" t="s">
        <v>17</v>
      </c>
      <c r="H125" s="227" t="s">
        <v>146</v>
      </c>
      <c r="I125" s="104"/>
      <c r="J125" s="170">
        <v>1289.8</v>
      </c>
      <c r="K125" s="170">
        <v>1341.6</v>
      </c>
      <c r="L125" s="170">
        <v>1395.3</v>
      </c>
    </row>
    <row r="126" spans="1:12" ht="38.25" x14ac:dyDescent="0.2">
      <c r="A126" s="108" t="s">
        <v>181</v>
      </c>
      <c r="B126" s="104" t="s">
        <v>145</v>
      </c>
      <c r="C126" s="110">
        <v>0</v>
      </c>
      <c r="D126" s="104" t="s">
        <v>145</v>
      </c>
      <c r="E126" s="104" t="s">
        <v>208</v>
      </c>
      <c r="F126" s="104" t="s">
        <v>178</v>
      </c>
      <c r="G126" s="104" t="s">
        <v>17</v>
      </c>
      <c r="H126" s="227" t="s">
        <v>146</v>
      </c>
      <c r="I126" s="104" t="s">
        <v>205</v>
      </c>
      <c r="J126" s="170">
        <v>1289.8</v>
      </c>
      <c r="K126" s="170">
        <v>1341.6</v>
      </c>
      <c r="L126" s="170">
        <v>1395.3</v>
      </c>
    </row>
    <row r="127" spans="1:12" ht="170.25" customHeight="1" x14ac:dyDescent="0.2">
      <c r="A127" s="276" t="s">
        <v>120</v>
      </c>
      <c r="B127" s="104" t="s">
        <v>145</v>
      </c>
      <c r="C127" s="110">
        <v>0</v>
      </c>
      <c r="D127" s="104" t="s">
        <v>145</v>
      </c>
      <c r="E127" s="104" t="s">
        <v>209</v>
      </c>
      <c r="F127" s="104"/>
      <c r="G127" s="104"/>
      <c r="H127" s="104"/>
      <c r="I127" s="104"/>
      <c r="J127" s="170">
        <v>84673</v>
      </c>
      <c r="K127" s="170">
        <v>90662.8</v>
      </c>
      <c r="L127" s="170">
        <v>97569.600000000006</v>
      </c>
    </row>
    <row r="128" spans="1:12" ht="25.5" customHeight="1" x14ac:dyDescent="0.2">
      <c r="A128" s="108" t="s">
        <v>50</v>
      </c>
      <c r="B128" s="104" t="s">
        <v>145</v>
      </c>
      <c r="C128" s="110">
        <v>0</v>
      </c>
      <c r="D128" s="104" t="s">
        <v>145</v>
      </c>
      <c r="E128" s="104" t="s">
        <v>209</v>
      </c>
      <c r="F128" s="104" t="s">
        <v>166</v>
      </c>
      <c r="G128" s="104"/>
      <c r="H128" s="104"/>
      <c r="I128" s="104"/>
      <c r="J128" s="170">
        <v>84673</v>
      </c>
      <c r="K128" s="170">
        <v>90662.8</v>
      </c>
      <c r="L128" s="170">
        <v>97569.600000000006</v>
      </c>
    </row>
    <row r="129" spans="1:12" x14ac:dyDescent="0.2">
      <c r="A129" s="108" t="s">
        <v>51</v>
      </c>
      <c r="B129" s="104" t="s">
        <v>145</v>
      </c>
      <c r="C129" s="110">
        <v>0</v>
      </c>
      <c r="D129" s="104" t="s">
        <v>145</v>
      </c>
      <c r="E129" s="104" t="s">
        <v>209</v>
      </c>
      <c r="F129" s="104" t="s">
        <v>178</v>
      </c>
      <c r="G129" s="104"/>
      <c r="H129" s="104"/>
      <c r="I129" s="104"/>
      <c r="J129" s="170">
        <v>84673</v>
      </c>
      <c r="K129" s="170">
        <v>90662.8</v>
      </c>
      <c r="L129" s="170">
        <v>97569.600000000006</v>
      </c>
    </row>
    <row r="130" spans="1:12" x14ac:dyDescent="0.2">
      <c r="A130" s="108" t="s">
        <v>64</v>
      </c>
      <c r="B130" s="104" t="s">
        <v>145</v>
      </c>
      <c r="C130" s="110">
        <v>0</v>
      </c>
      <c r="D130" s="104" t="s">
        <v>145</v>
      </c>
      <c r="E130" s="104" t="s">
        <v>209</v>
      </c>
      <c r="F130" s="104" t="s">
        <v>178</v>
      </c>
      <c r="G130" s="104" t="s">
        <v>157</v>
      </c>
      <c r="H130" s="104"/>
      <c r="I130" s="104"/>
      <c r="J130" s="170">
        <v>84673</v>
      </c>
      <c r="K130" s="170">
        <v>90662.8</v>
      </c>
      <c r="L130" s="170">
        <v>97569.600000000006</v>
      </c>
    </row>
    <row r="131" spans="1:12" x14ac:dyDescent="0.2">
      <c r="A131" s="108" t="s">
        <v>183</v>
      </c>
      <c r="B131" s="104" t="s">
        <v>145</v>
      </c>
      <c r="C131" s="110">
        <v>0</v>
      </c>
      <c r="D131" s="104" t="s">
        <v>145</v>
      </c>
      <c r="E131" s="104" t="s">
        <v>209</v>
      </c>
      <c r="F131" s="104" t="s">
        <v>178</v>
      </c>
      <c r="G131" s="104" t="s">
        <v>157</v>
      </c>
      <c r="H131" s="104" t="s">
        <v>145</v>
      </c>
      <c r="I131" s="104"/>
      <c r="J131" s="170">
        <v>84673</v>
      </c>
      <c r="K131" s="170">
        <v>90662.8</v>
      </c>
      <c r="L131" s="170">
        <v>97569.600000000006</v>
      </c>
    </row>
    <row r="132" spans="1:12" ht="38.25" x14ac:dyDescent="0.2">
      <c r="A132" s="108" t="s">
        <v>181</v>
      </c>
      <c r="B132" s="104" t="s">
        <v>145</v>
      </c>
      <c r="C132" s="110">
        <v>0</v>
      </c>
      <c r="D132" s="104" t="s">
        <v>145</v>
      </c>
      <c r="E132" s="104" t="s">
        <v>209</v>
      </c>
      <c r="F132" s="104" t="s">
        <v>178</v>
      </c>
      <c r="G132" s="104" t="s">
        <v>157</v>
      </c>
      <c r="H132" s="104" t="s">
        <v>145</v>
      </c>
      <c r="I132" s="104" t="s">
        <v>205</v>
      </c>
      <c r="J132" s="170">
        <v>84673</v>
      </c>
      <c r="K132" s="170">
        <v>90662.8</v>
      </c>
      <c r="L132" s="170">
        <v>97569.600000000006</v>
      </c>
    </row>
    <row r="133" spans="1:12" ht="120" x14ac:dyDescent="0.2">
      <c r="A133" s="324" t="s">
        <v>584</v>
      </c>
      <c r="B133" s="426" t="s">
        <v>145</v>
      </c>
      <c r="C133" s="110">
        <v>0</v>
      </c>
      <c r="D133" s="426" t="s">
        <v>145</v>
      </c>
      <c r="E133" s="410">
        <v>77240</v>
      </c>
      <c r="F133" s="426"/>
      <c r="G133" s="426"/>
      <c r="H133" s="426"/>
      <c r="I133" s="426"/>
      <c r="J133" s="430">
        <v>1200.0999999999999</v>
      </c>
      <c r="K133" s="431">
        <v>1248.2</v>
      </c>
      <c r="L133" s="431">
        <v>1298.2</v>
      </c>
    </row>
    <row r="134" spans="1:12" ht="38.25" x14ac:dyDescent="0.2">
      <c r="A134" s="427" t="s">
        <v>50</v>
      </c>
      <c r="B134" s="426" t="s">
        <v>145</v>
      </c>
      <c r="C134" s="110">
        <v>0</v>
      </c>
      <c r="D134" s="426" t="s">
        <v>145</v>
      </c>
      <c r="E134" s="410">
        <v>77240</v>
      </c>
      <c r="F134" s="426" t="s">
        <v>166</v>
      </c>
      <c r="G134" s="426"/>
      <c r="H134" s="426"/>
      <c r="I134" s="426"/>
      <c r="J134" s="430">
        <v>1200.0999999999999</v>
      </c>
      <c r="K134" s="431">
        <v>1248.2</v>
      </c>
      <c r="L134" s="431">
        <v>1298.2</v>
      </c>
    </row>
    <row r="135" spans="1:12" x14ac:dyDescent="0.2">
      <c r="A135" s="427" t="s">
        <v>51</v>
      </c>
      <c r="B135" s="426" t="s">
        <v>145</v>
      </c>
      <c r="C135" s="110">
        <v>0</v>
      </c>
      <c r="D135" s="426" t="s">
        <v>145</v>
      </c>
      <c r="E135" s="410">
        <v>77240</v>
      </c>
      <c r="F135" s="426" t="s">
        <v>178</v>
      </c>
      <c r="G135" s="426"/>
      <c r="H135" s="426"/>
      <c r="I135" s="426"/>
      <c r="J135" s="430">
        <v>1200.0999999999999</v>
      </c>
      <c r="K135" s="431">
        <v>1248.2</v>
      </c>
      <c r="L135" s="431">
        <v>1298.2</v>
      </c>
    </row>
    <row r="136" spans="1:12" x14ac:dyDescent="0.2">
      <c r="A136" s="120" t="s">
        <v>69</v>
      </c>
      <c r="B136" s="426" t="s">
        <v>145</v>
      </c>
      <c r="C136" s="110">
        <v>0</v>
      </c>
      <c r="D136" s="426" t="s">
        <v>145</v>
      </c>
      <c r="E136" s="410">
        <v>77240</v>
      </c>
      <c r="F136" s="426" t="s">
        <v>178</v>
      </c>
      <c r="G136" s="426" t="s">
        <v>17</v>
      </c>
      <c r="H136" s="426"/>
      <c r="I136" s="426"/>
      <c r="J136" s="430">
        <v>1200.0999999999999</v>
      </c>
      <c r="K136" s="431">
        <v>1248.2</v>
      </c>
      <c r="L136" s="431">
        <v>1298.2</v>
      </c>
    </row>
    <row r="137" spans="1:12" x14ac:dyDescent="0.2">
      <c r="A137" s="427" t="s">
        <v>76</v>
      </c>
      <c r="B137" s="426" t="s">
        <v>145</v>
      </c>
      <c r="C137" s="110">
        <v>0</v>
      </c>
      <c r="D137" s="426" t="s">
        <v>145</v>
      </c>
      <c r="E137" s="410">
        <v>77240</v>
      </c>
      <c r="F137" s="426" t="s">
        <v>178</v>
      </c>
      <c r="G137" s="426" t="s">
        <v>17</v>
      </c>
      <c r="H137" s="426" t="s">
        <v>146</v>
      </c>
      <c r="I137" s="426"/>
      <c r="J137" s="430">
        <v>1200.0999999999999</v>
      </c>
      <c r="K137" s="431">
        <v>1248.2</v>
      </c>
      <c r="L137" s="431">
        <v>1298.2</v>
      </c>
    </row>
    <row r="138" spans="1:12" ht="38.25" x14ac:dyDescent="0.2">
      <c r="A138" s="427" t="s">
        <v>181</v>
      </c>
      <c r="B138" s="426" t="s">
        <v>145</v>
      </c>
      <c r="C138" s="110">
        <v>0</v>
      </c>
      <c r="D138" s="426" t="s">
        <v>145</v>
      </c>
      <c r="E138" s="410">
        <v>77240</v>
      </c>
      <c r="F138" s="426" t="s">
        <v>178</v>
      </c>
      <c r="G138" s="426" t="s">
        <v>17</v>
      </c>
      <c r="H138" s="426" t="s">
        <v>146</v>
      </c>
      <c r="I138" s="426" t="s">
        <v>205</v>
      </c>
      <c r="J138" s="430">
        <v>1200.0999999999999</v>
      </c>
      <c r="K138" s="431">
        <v>1248.2</v>
      </c>
      <c r="L138" s="431">
        <v>1298.2</v>
      </c>
    </row>
    <row r="139" spans="1:12" ht="75" x14ac:dyDescent="0.2">
      <c r="A139" s="199" t="s">
        <v>411</v>
      </c>
      <c r="B139" s="104" t="s">
        <v>145</v>
      </c>
      <c r="C139" s="110">
        <v>0</v>
      </c>
      <c r="D139" s="104" t="s">
        <v>145</v>
      </c>
      <c r="E139" s="104" t="s">
        <v>158</v>
      </c>
      <c r="F139" s="104"/>
      <c r="G139" s="104"/>
      <c r="H139" s="104"/>
      <c r="I139" s="104"/>
      <c r="J139" s="387">
        <v>2093</v>
      </c>
      <c r="K139" s="387">
        <v>2034.9</v>
      </c>
      <c r="L139" s="387">
        <v>1974.5</v>
      </c>
    </row>
    <row r="140" spans="1:12" ht="26.25" customHeight="1" x14ac:dyDescent="0.2">
      <c r="A140" s="108" t="s">
        <v>50</v>
      </c>
      <c r="B140" s="104" t="s">
        <v>145</v>
      </c>
      <c r="C140" s="110">
        <v>0</v>
      </c>
      <c r="D140" s="104" t="s">
        <v>145</v>
      </c>
      <c r="E140" s="104" t="s">
        <v>158</v>
      </c>
      <c r="F140" s="104" t="s">
        <v>166</v>
      </c>
      <c r="G140" s="104"/>
      <c r="H140" s="104"/>
      <c r="I140" s="104"/>
      <c r="J140" s="387">
        <v>2093</v>
      </c>
      <c r="K140" s="387">
        <v>2034.9</v>
      </c>
      <c r="L140" s="387">
        <v>1974.5</v>
      </c>
    </row>
    <row r="141" spans="1:12" x14ac:dyDescent="0.2">
      <c r="A141" s="108" t="s">
        <v>51</v>
      </c>
      <c r="B141" s="104" t="s">
        <v>145</v>
      </c>
      <c r="C141" s="110">
        <v>0</v>
      </c>
      <c r="D141" s="104" t="s">
        <v>145</v>
      </c>
      <c r="E141" s="104" t="s">
        <v>158</v>
      </c>
      <c r="F141" s="104" t="s">
        <v>178</v>
      </c>
      <c r="G141" s="104"/>
      <c r="H141" s="104"/>
      <c r="I141" s="104"/>
      <c r="J141" s="387">
        <v>2093</v>
      </c>
      <c r="K141" s="387">
        <v>2034.9</v>
      </c>
      <c r="L141" s="387">
        <v>1974.5</v>
      </c>
    </row>
    <row r="142" spans="1:12" x14ac:dyDescent="0.2">
      <c r="A142" s="108" t="s">
        <v>64</v>
      </c>
      <c r="B142" s="104" t="s">
        <v>145</v>
      </c>
      <c r="C142" s="110">
        <v>0</v>
      </c>
      <c r="D142" s="104" t="s">
        <v>145</v>
      </c>
      <c r="E142" s="104" t="s">
        <v>158</v>
      </c>
      <c r="F142" s="104" t="s">
        <v>178</v>
      </c>
      <c r="G142" s="104" t="s">
        <v>157</v>
      </c>
      <c r="H142" s="104"/>
      <c r="I142" s="104"/>
      <c r="J142" s="387">
        <v>2093</v>
      </c>
      <c r="K142" s="387">
        <v>2034.9</v>
      </c>
      <c r="L142" s="387">
        <v>1974.5</v>
      </c>
    </row>
    <row r="143" spans="1:12" x14ac:dyDescent="0.2">
      <c r="A143" s="108" t="s">
        <v>183</v>
      </c>
      <c r="B143" s="104" t="s">
        <v>145</v>
      </c>
      <c r="C143" s="110">
        <v>0</v>
      </c>
      <c r="D143" s="104" t="s">
        <v>145</v>
      </c>
      <c r="E143" s="104" t="s">
        <v>158</v>
      </c>
      <c r="F143" s="104" t="s">
        <v>178</v>
      </c>
      <c r="G143" s="104" t="s">
        <v>157</v>
      </c>
      <c r="H143" s="104" t="s">
        <v>145</v>
      </c>
      <c r="I143" s="104"/>
      <c r="J143" s="387">
        <v>2093</v>
      </c>
      <c r="K143" s="387">
        <v>2034.9</v>
      </c>
      <c r="L143" s="387">
        <v>1974.5</v>
      </c>
    </row>
    <row r="144" spans="1:12" ht="38.25" x14ac:dyDescent="0.2">
      <c r="A144" s="108" t="s">
        <v>181</v>
      </c>
      <c r="B144" s="104" t="s">
        <v>145</v>
      </c>
      <c r="C144" s="110">
        <v>0</v>
      </c>
      <c r="D144" s="104" t="s">
        <v>145</v>
      </c>
      <c r="E144" s="104" t="s">
        <v>158</v>
      </c>
      <c r="F144" s="104" t="s">
        <v>178</v>
      </c>
      <c r="G144" s="104" t="s">
        <v>157</v>
      </c>
      <c r="H144" s="104" t="s">
        <v>145</v>
      </c>
      <c r="I144" s="104" t="s">
        <v>205</v>
      </c>
      <c r="J144" s="387">
        <v>2093</v>
      </c>
      <c r="K144" s="387">
        <v>2034.9</v>
      </c>
      <c r="L144" s="387">
        <v>1974.5</v>
      </c>
    </row>
    <row r="145" spans="1:12" ht="25.5" x14ac:dyDescent="0.2">
      <c r="A145" s="332" t="s">
        <v>484</v>
      </c>
      <c r="B145" s="104" t="s">
        <v>145</v>
      </c>
      <c r="C145" s="104" t="s">
        <v>160</v>
      </c>
      <c r="D145" s="104" t="s">
        <v>155</v>
      </c>
      <c r="E145" s="104"/>
      <c r="F145" s="104"/>
      <c r="G145" s="104"/>
      <c r="H145" s="104"/>
      <c r="I145" s="104"/>
      <c r="J145" s="449">
        <v>12277.8</v>
      </c>
      <c r="K145" s="413">
        <v>9646.1</v>
      </c>
      <c r="L145" s="383">
        <v>9646.1</v>
      </c>
    </row>
    <row r="146" spans="1:12" x14ac:dyDescent="0.2">
      <c r="A146" s="108" t="s">
        <v>122</v>
      </c>
      <c r="B146" s="104" t="s">
        <v>145</v>
      </c>
      <c r="C146" s="104" t="s">
        <v>160</v>
      </c>
      <c r="D146" s="104" t="s">
        <v>155</v>
      </c>
      <c r="E146" s="104" t="s">
        <v>177</v>
      </c>
      <c r="F146" s="104"/>
      <c r="G146" s="104"/>
      <c r="H146" s="104"/>
      <c r="I146" s="104"/>
      <c r="J146" s="449">
        <v>12277.8</v>
      </c>
      <c r="K146" s="413">
        <v>9646.1</v>
      </c>
      <c r="L146" s="383">
        <v>9646.1</v>
      </c>
    </row>
    <row r="147" spans="1:12" ht="38.25" x14ac:dyDescent="0.2">
      <c r="A147" s="108" t="s">
        <v>50</v>
      </c>
      <c r="B147" s="104" t="s">
        <v>145</v>
      </c>
      <c r="C147" s="104" t="s">
        <v>160</v>
      </c>
      <c r="D147" s="104" t="s">
        <v>155</v>
      </c>
      <c r="E147" s="104" t="s">
        <v>177</v>
      </c>
      <c r="F147" s="104" t="s">
        <v>166</v>
      </c>
      <c r="G147" s="104"/>
      <c r="H147" s="104"/>
      <c r="I147" s="104"/>
      <c r="J147" s="449">
        <v>12277.8</v>
      </c>
      <c r="K147" s="413">
        <v>9646.1</v>
      </c>
      <c r="L147" s="383">
        <v>9646.1</v>
      </c>
    </row>
    <row r="148" spans="1:12" x14ac:dyDescent="0.2">
      <c r="A148" s="108" t="s">
        <v>51</v>
      </c>
      <c r="B148" s="104" t="s">
        <v>145</v>
      </c>
      <c r="C148" s="104" t="s">
        <v>160</v>
      </c>
      <c r="D148" s="104" t="s">
        <v>155</v>
      </c>
      <c r="E148" s="104" t="s">
        <v>177</v>
      </c>
      <c r="F148" s="104" t="s">
        <v>178</v>
      </c>
      <c r="G148" s="104"/>
      <c r="H148" s="104"/>
      <c r="I148" s="104"/>
      <c r="J148" s="449">
        <v>12277.8</v>
      </c>
      <c r="K148" s="413">
        <v>9646.1</v>
      </c>
      <c r="L148" s="383">
        <v>9646.1</v>
      </c>
    </row>
    <row r="149" spans="1:12" x14ac:dyDescent="0.2">
      <c r="A149" s="108" t="s">
        <v>64</v>
      </c>
      <c r="B149" s="104" t="s">
        <v>145</v>
      </c>
      <c r="C149" s="104" t="s">
        <v>160</v>
      </c>
      <c r="D149" s="104" t="s">
        <v>155</v>
      </c>
      <c r="E149" s="104" t="s">
        <v>177</v>
      </c>
      <c r="F149" s="104" t="s">
        <v>178</v>
      </c>
      <c r="G149" s="104" t="s">
        <v>157</v>
      </c>
      <c r="H149" s="104"/>
      <c r="I149" s="104"/>
      <c r="J149" s="449">
        <v>12277.8</v>
      </c>
      <c r="K149" s="413">
        <v>9646.1</v>
      </c>
      <c r="L149" s="383">
        <v>9646.1</v>
      </c>
    </row>
    <row r="150" spans="1:12" x14ac:dyDescent="0.2">
      <c r="A150" s="221" t="s">
        <v>121</v>
      </c>
      <c r="B150" s="104" t="s">
        <v>145</v>
      </c>
      <c r="C150" s="104" t="s">
        <v>160</v>
      </c>
      <c r="D150" s="104" t="s">
        <v>155</v>
      </c>
      <c r="E150" s="104" t="s">
        <v>177</v>
      </c>
      <c r="F150" s="104" t="s">
        <v>178</v>
      </c>
      <c r="G150" s="104" t="s">
        <v>157</v>
      </c>
      <c r="H150" s="104" t="s">
        <v>155</v>
      </c>
      <c r="I150" s="104"/>
      <c r="J150" s="449">
        <v>12277.8</v>
      </c>
      <c r="K150" s="413">
        <v>9646.1</v>
      </c>
      <c r="L150" s="383">
        <v>9646.1</v>
      </c>
    </row>
    <row r="151" spans="1:12" ht="38.25" x14ac:dyDescent="0.2">
      <c r="A151" s="108" t="s">
        <v>181</v>
      </c>
      <c r="B151" s="104" t="s">
        <v>145</v>
      </c>
      <c r="C151" s="104" t="s">
        <v>160</v>
      </c>
      <c r="D151" s="104" t="s">
        <v>155</v>
      </c>
      <c r="E151" s="104" t="s">
        <v>177</v>
      </c>
      <c r="F151" s="104" t="s">
        <v>178</v>
      </c>
      <c r="G151" s="104" t="s">
        <v>157</v>
      </c>
      <c r="H151" s="104" t="s">
        <v>155</v>
      </c>
      <c r="I151" s="104" t="s">
        <v>205</v>
      </c>
      <c r="J151" s="449">
        <v>12277.8</v>
      </c>
      <c r="K151" s="413">
        <v>9646.1</v>
      </c>
      <c r="L151" s="383">
        <v>9646.1</v>
      </c>
    </row>
    <row r="152" spans="1:12" ht="63.75" x14ac:dyDescent="0.2">
      <c r="A152" s="332" t="s">
        <v>485</v>
      </c>
      <c r="B152" s="104" t="s">
        <v>145</v>
      </c>
      <c r="C152" s="104" t="s">
        <v>160</v>
      </c>
      <c r="D152" s="104" t="s">
        <v>152</v>
      </c>
      <c r="E152" s="104"/>
      <c r="F152" s="104"/>
      <c r="G152" s="104"/>
      <c r="H152" s="104"/>
      <c r="I152" s="104"/>
      <c r="J152" s="413">
        <f>J153</f>
        <v>2443.8000000000002</v>
      </c>
      <c r="K152" s="413">
        <v>1543.8</v>
      </c>
      <c r="L152" s="383">
        <v>1543.8</v>
      </c>
    </row>
    <row r="153" spans="1:12" ht="52.5" customHeight="1" x14ac:dyDescent="0.2">
      <c r="A153" s="108" t="s">
        <v>125</v>
      </c>
      <c r="B153" s="104" t="s">
        <v>145</v>
      </c>
      <c r="C153" s="104" t="s">
        <v>160</v>
      </c>
      <c r="D153" s="104" t="s">
        <v>152</v>
      </c>
      <c r="E153" s="104" t="s">
        <v>210</v>
      </c>
      <c r="F153" s="104"/>
      <c r="G153" s="104"/>
      <c r="H153" s="104"/>
      <c r="I153" s="104"/>
      <c r="J153" s="413">
        <f>J154+J159</f>
        <v>2443.8000000000002</v>
      </c>
      <c r="K153" s="413">
        <v>1543.8</v>
      </c>
      <c r="L153" s="383">
        <v>1543.8</v>
      </c>
    </row>
    <row r="154" spans="1:12" ht="81" customHeight="1" x14ac:dyDescent="0.2">
      <c r="A154" s="201" t="s">
        <v>33</v>
      </c>
      <c r="B154" s="104" t="s">
        <v>145</v>
      </c>
      <c r="C154" s="104" t="s">
        <v>160</v>
      </c>
      <c r="D154" s="104" t="s">
        <v>152</v>
      </c>
      <c r="E154" s="104" t="s">
        <v>210</v>
      </c>
      <c r="F154" s="104" t="s">
        <v>190</v>
      </c>
      <c r="G154" s="104"/>
      <c r="H154" s="104"/>
      <c r="I154" s="104"/>
      <c r="J154" s="444">
        <v>2300</v>
      </c>
      <c r="K154" s="413">
        <v>1100</v>
      </c>
      <c r="L154" s="383">
        <v>1100</v>
      </c>
    </row>
    <row r="155" spans="1:12" ht="14.25" customHeight="1" x14ac:dyDescent="0.2">
      <c r="A155" s="108" t="s">
        <v>94</v>
      </c>
      <c r="B155" s="104" t="s">
        <v>145</v>
      </c>
      <c r="C155" s="104" t="s">
        <v>160</v>
      </c>
      <c r="D155" s="104" t="s">
        <v>152</v>
      </c>
      <c r="E155" s="104" t="s">
        <v>210</v>
      </c>
      <c r="F155" s="104" t="s">
        <v>211</v>
      </c>
      <c r="G155" s="104"/>
      <c r="H155" s="104"/>
      <c r="I155" s="104"/>
      <c r="J155" s="444">
        <v>2300</v>
      </c>
      <c r="K155" s="413">
        <v>1100</v>
      </c>
      <c r="L155" s="383">
        <v>1100</v>
      </c>
    </row>
    <row r="156" spans="1:12" x14ac:dyDescent="0.2">
      <c r="A156" s="108" t="s">
        <v>64</v>
      </c>
      <c r="B156" s="104" t="s">
        <v>145</v>
      </c>
      <c r="C156" s="104" t="s">
        <v>160</v>
      </c>
      <c r="D156" s="104" t="s">
        <v>152</v>
      </c>
      <c r="E156" s="104" t="s">
        <v>210</v>
      </c>
      <c r="F156" s="104" t="s">
        <v>211</v>
      </c>
      <c r="G156" s="104" t="s">
        <v>157</v>
      </c>
      <c r="H156" s="104"/>
      <c r="I156" s="104"/>
      <c r="J156" s="444">
        <v>2300</v>
      </c>
      <c r="K156" s="413">
        <v>1100</v>
      </c>
      <c r="L156" s="383">
        <v>1100</v>
      </c>
    </row>
    <row r="157" spans="1:12" x14ac:dyDescent="0.2">
      <c r="A157" s="108" t="s">
        <v>123</v>
      </c>
      <c r="B157" s="104" t="s">
        <v>145</v>
      </c>
      <c r="C157" s="104" t="s">
        <v>160</v>
      </c>
      <c r="D157" s="104" t="s">
        <v>152</v>
      </c>
      <c r="E157" s="104" t="s">
        <v>210</v>
      </c>
      <c r="F157" s="104" t="s">
        <v>211</v>
      </c>
      <c r="G157" s="104" t="s">
        <v>157</v>
      </c>
      <c r="H157" s="104" t="s">
        <v>156</v>
      </c>
      <c r="I157" s="104"/>
      <c r="J157" s="444">
        <v>2300</v>
      </c>
      <c r="K157" s="413">
        <v>1100</v>
      </c>
      <c r="L157" s="383">
        <v>1100</v>
      </c>
    </row>
    <row r="158" spans="1:12" ht="38.25" x14ac:dyDescent="0.2">
      <c r="A158" s="108" t="s">
        <v>181</v>
      </c>
      <c r="B158" s="104" t="s">
        <v>145</v>
      </c>
      <c r="C158" s="104" t="s">
        <v>160</v>
      </c>
      <c r="D158" s="104" t="s">
        <v>152</v>
      </c>
      <c r="E158" s="104" t="s">
        <v>210</v>
      </c>
      <c r="F158" s="104" t="s">
        <v>211</v>
      </c>
      <c r="G158" s="104" t="s">
        <v>157</v>
      </c>
      <c r="H158" s="104" t="s">
        <v>156</v>
      </c>
      <c r="I158" s="104" t="s">
        <v>205</v>
      </c>
      <c r="J158" s="413">
        <v>2300</v>
      </c>
      <c r="K158" s="413">
        <v>1100</v>
      </c>
      <c r="L158" s="383">
        <v>1100</v>
      </c>
    </row>
    <row r="159" spans="1:12" ht="38.25" x14ac:dyDescent="0.2">
      <c r="A159" s="108" t="s">
        <v>36</v>
      </c>
      <c r="B159" s="104" t="s">
        <v>145</v>
      </c>
      <c r="C159" s="104" t="s">
        <v>160</v>
      </c>
      <c r="D159" s="104" t="s">
        <v>152</v>
      </c>
      <c r="E159" s="104" t="s">
        <v>210</v>
      </c>
      <c r="F159" s="104" t="s">
        <v>175</v>
      </c>
      <c r="G159" s="104"/>
      <c r="H159" s="104"/>
      <c r="I159" s="104"/>
      <c r="J159" s="444">
        <v>143.80000000000001</v>
      </c>
      <c r="K159" s="413">
        <v>443.8</v>
      </c>
      <c r="L159" s="383">
        <v>443.8</v>
      </c>
    </row>
    <row r="160" spans="1:12" ht="29.25" customHeight="1" x14ac:dyDescent="0.2">
      <c r="A160" s="108" t="s">
        <v>37</v>
      </c>
      <c r="B160" s="104" t="s">
        <v>145</v>
      </c>
      <c r="C160" s="104" t="s">
        <v>160</v>
      </c>
      <c r="D160" s="104" t="s">
        <v>152</v>
      </c>
      <c r="E160" s="104" t="s">
        <v>210</v>
      </c>
      <c r="F160" s="104" t="s">
        <v>193</v>
      </c>
      <c r="G160" s="104"/>
      <c r="H160" s="104"/>
      <c r="I160" s="104"/>
      <c r="J160" s="444">
        <v>143.80000000000001</v>
      </c>
      <c r="K160" s="413">
        <v>443.8</v>
      </c>
      <c r="L160" s="383">
        <v>443.8</v>
      </c>
    </row>
    <row r="161" spans="1:12" x14ac:dyDescent="0.2">
      <c r="A161" s="108" t="s">
        <v>64</v>
      </c>
      <c r="B161" s="104" t="s">
        <v>145</v>
      </c>
      <c r="C161" s="104" t="s">
        <v>160</v>
      </c>
      <c r="D161" s="104" t="s">
        <v>152</v>
      </c>
      <c r="E161" s="104" t="s">
        <v>210</v>
      </c>
      <c r="F161" s="104" t="s">
        <v>193</v>
      </c>
      <c r="G161" s="104" t="s">
        <v>157</v>
      </c>
      <c r="H161" s="104"/>
      <c r="I161" s="104"/>
      <c r="J161" s="444">
        <v>143.80000000000001</v>
      </c>
      <c r="K161" s="413">
        <v>443.8</v>
      </c>
      <c r="L161" s="383">
        <v>443.8</v>
      </c>
    </row>
    <row r="162" spans="1:12" x14ac:dyDescent="0.2">
      <c r="A162" s="108" t="s">
        <v>123</v>
      </c>
      <c r="B162" s="104" t="s">
        <v>145</v>
      </c>
      <c r="C162" s="104" t="s">
        <v>160</v>
      </c>
      <c r="D162" s="104" t="s">
        <v>152</v>
      </c>
      <c r="E162" s="104" t="s">
        <v>210</v>
      </c>
      <c r="F162" s="104" t="s">
        <v>193</v>
      </c>
      <c r="G162" s="104" t="s">
        <v>157</v>
      </c>
      <c r="H162" s="104" t="s">
        <v>156</v>
      </c>
      <c r="I162" s="104"/>
      <c r="J162" s="444">
        <v>143.80000000000001</v>
      </c>
      <c r="K162" s="413">
        <v>443.8</v>
      </c>
      <c r="L162" s="383">
        <v>443.8</v>
      </c>
    </row>
    <row r="163" spans="1:12" ht="38.25" x14ac:dyDescent="0.2">
      <c r="A163" s="108" t="s">
        <v>181</v>
      </c>
      <c r="B163" s="104" t="s">
        <v>145</v>
      </c>
      <c r="C163" s="104" t="s">
        <v>160</v>
      </c>
      <c r="D163" s="104" t="s">
        <v>152</v>
      </c>
      <c r="E163" s="104" t="s">
        <v>210</v>
      </c>
      <c r="F163" s="104" t="s">
        <v>193</v>
      </c>
      <c r="G163" s="104" t="s">
        <v>157</v>
      </c>
      <c r="H163" s="104" t="s">
        <v>156</v>
      </c>
      <c r="I163" s="104" t="s">
        <v>205</v>
      </c>
      <c r="J163" s="413">
        <v>143.80000000000001</v>
      </c>
      <c r="K163" s="413">
        <v>443.8</v>
      </c>
      <c r="L163" s="383">
        <v>443.8</v>
      </c>
    </row>
    <row r="164" spans="1:12" x14ac:dyDescent="0.2">
      <c r="A164" s="135" t="s">
        <v>38</v>
      </c>
      <c r="B164" s="134" t="s">
        <v>145</v>
      </c>
      <c r="C164" s="134" t="s">
        <v>160</v>
      </c>
      <c r="D164" s="134" t="s">
        <v>152</v>
      </c>
      <c r="E164" s="134" t="s">
        <v>210</v>
      </c>
      <c r="F164" s="134" t="s">
        <v>162</v>
      </c>
      <c r="G164" s="134"/>
      <c r="H164" s="134"/>
      <c r="I164" s="134"/>
      <c r="J164" s="413">
        <v>0</v>
      </c>
      <c r="K164" s="413">
        <v>0</v>
      </c>
      <c r="L164" s="383">
        <v>0</v>
      </c>
    </row>
    <row r="165" spans="1:12" x14ac:dyDescent="0.2">
      <c r="A165" s="239" t="s">
        <v>422</v>
      </c>
      <c r="B165" s="238" t="s">
        <v>145</v>
      </c>
      <c r="C165" s="238" t="s">
        <v>160</v>
      </c>
      <c r="D165" s="238" t="s">
        <v>152</v>
      </c>
      <c r="E165" s="238" t="s">
        <v>210</v>
      </c>
      <c r="F165" s="238" t="s">
        <v>421</v>
      </c>
      <c r="G165" s="238"/>
      <c r="H165" s="238"/>
      <c r="I165" s="238"/>
      <c r="J165" s="170">
        <v>0</v>
      </c>
      <c r="K165" s="170">
        <v>0</v>
      </c>
      <c r="L165" s="170">
        <v>0</v>
      </c>
    </row>
    <row r="166" spans="1:12" x14ac:dyDescent="0.2">
      <c r="A166" s="239" t="s">
        <v>64</v>
      </c>
      <c r="B166" s="238" t="s">
        <v>145</v>
      </c>
      <c r="C166" s="238" t="s">
        <v>160</v>
      </c>
      <c r="D166" s="238" t="s">
        <v>152</v>
      </c>
      <c r="E166" s="238" t="s">
        <v>210</v>
      </c>
      <c r="F166" s="238" t="s">
        <v>421</v>
      </c>
      <c r="G166" s="238" t="s">
        <v>157</v>
      </c>
      <c r="H166" s="238"/>
      <c r="I166" s="238"/>
      <c r="J166" s="170">
        <v>0</v>
      </c>
      <c r="K166" s="170">
        <v>0</v>
      </c>
      <c r="L166" s="170">
        <v>0</v>
      </c>
    </row>
    <row r="167" spans="1:12" x14ac:dyDescent="0.2">
      <c r="A167" s="239" t="s">
        <v>123</v>
      </c>
      <c r="B167" s="238" t="s">
        <v>145</v>
      </c>
      <c r="C167" s="238" t="s">
        <v>160</v>
      </c>
      <c r="D167" s="238" t="s">
        <v>152</v>
      </c>
      <c r="E167" s="238" t="s">
        <v>210</v>
      </c>
      <c r="F167" s="238" t="s">
        <v>421</v>
      </c>
      <c r="G167" s="238" t="s">
        <v>157</v>
      </c>
      <c r="H167" s="238" t="s">
        <v>156</v>
      </c>
      <c r="I167" s="238"/>
      <c r="J167" s="170">
        <v>0</v>
      </c>
      <c r="K167" s="170">
        <v>0</v>
      </c>
      <c r="L167" s="170">
        <v>0</v>
      </c>
    </row>
    <row r="168" spans="1:12" ht="38.25" x14ac:dyDescent="0.2">
      <c r="A168" s="239" t="s">
        <v>181</v>
      </c>
      <c r="B168" s="238" t="s">
        <v>145</v>
      </c>
      <c r="C168" s="238" t="s">
        <v>160</v>
      </c>
      <c r="D168" s="238" t="s">
        <v>152</v>
      </c>
      <c r="E168" s="238" t="s">
        <v>210</v>
      </c>
      <c r="F168" s="238" t="s">
        <v>421</v>
      </c>
      <c r="G168" s="238" t="s">
        <v>157</v>
      </c>
      <c r="H168" s="238" t="s">
        <v>156</v>
      </c>
      <c r="I168" s="238" t="s">
        <v>205</v>
      </c>
      <c r="J168" s="170">
        <v>0</v>
      </c>
      <c r="K168" s="170">
        <v>0</v>
      </c>
      <c r="L168" s="170">
        <v>0</v>
      </c>
    </row>
    <row r="169" spans="1:12" x14ac:dyDescent="0.2">
      <c r="A169" s="135" t="s">
        <v>39</v>
      </c>
      <c r="B169" s="134" t="s">
        <v>145</v>
      </c>
      <c r="C169" s="134" t="s">
        <v>160</v>
      </c>
      <c r="D169" s="134" t="s">
        <v>152</v>
      </c>
      <c r="E169" s="134" t="s">
        <v>210</v>
      </c>
      <c r="F169" s="134" t="s">
        <v>194</v>
      </c>
      <c r="G169" s="134"/>
      <c r="H169" s="134"/>
      <c r="I169" s="134"/>
      <c r="J169" s="413">
        <v>0</v>
      </c>
      <c r="K169" s="413">
        <v>0</v>
      </c>
      <c r="L169" s="383">
        <v>0</v>
      </c>
    </row>
    <row r="170" spans="1:12" x14ac:dyDescent="0.2">
      <c r="A170" s="135" t="s">
        <v>64</v>
      </c>
      <c r="B170" s="134" t="s">
        <v>145</v>
      </c>
      <c r="C170" s="134" t="s">
        <v>160</v>
      </c>
      <c r="D170" s="134" t="s">
        <v>152</v>
      </c>
      <c r="E170" s="134" t="s">
        <v>210</v>
      </c>
      <c r="F170" s="134" t="s">
        <v>194</v>
      </c>
      <c r="G170" s="134" t="s">
        <v>157</v>
      </c>
      <c r="H170" s="134"/>
      <c r="I170" s="134"/>
      <c r="J170" s="413">
        <v>0</v>
      </c>
      <c r="K170" s="413">
        <v>0</v>
      </c>
      <c r="L170" s="383">
        <v>0</v>
      </c>
    </row>
    <row r="171" spans="1:12" x14ac:dyDescent="0.2">
      <c r="A171" s="135" t="s">
        <v>123</v>
      </c>
      <c r="B171" s="134" t="s">
        <v>145</v>
      </c>
      <c r="C171" s="134" t="s">
        <v>160</v>
      </c>
      <c r="D171" s="134" t="s">
        <v>152</v>
      </c>
      <c r="E171" s="134" t="s">
        <v>210</v>
      </c>
      <c r="F171" s="134" t="s">
        <v>194</v>
      </c>
      <c r="G171" s="134" t="s">
        <v>157</v>
      </c>
      <c r="H171" s="134" t="s">
        <v>156</v>
      </c>
      <c r="I171" s="134"/>
      <c r="J171" s="413">
        <v>0</v>
      </c>
      <c r="K171" s="413">
        <v>0</v>
      </c>
      <c r="L171" s="383">
        <v>0</v>
      </c>
    </row>
    <row r="172" spans="1:12" ht="38.25" x14ac:dyDescent="0.2">
      <c r="A172" s="135" t="s">
        <v>181</v>
      </c>
      <c r="B172" s="134" t="s">
        <v>145</v>
      </c>
      <c r="C172" s="134" t="s">
        <v>160</v>
      </c>
      <c r="D172" s="134" t="s">
        <v>152</v>
      </c>
      <c r="E172" s="134" t="s">
        <v>210</v>
      </c>
      <c r="F172" s="134" t="s">
        <v>194</v>
      </c>
      <c r="G172" s="134" t="s">
        <v>157</v>
      </c>
      <c r="H172" s="134" t="s">
        <v>156</v>
      </c>
      <c r="I172" s="134" t="s">
        <v>205</v>
      </c>
      <c r="J172" s="413">
        <v>0</v>
      </c>
      <c r="K172" s="413">
        <v>0</v>
      </c>
      <c r="L172" s="383">
        <v>0</v>
      </c>
    </row>
    <row r="173" spans="1:12" ht="25.5" x14ac:dyDescent="0.2">
      <c r="A173" s="332" t="s">
        <v>486</v>
      </c>
      <c r="B173" s="104" t="s">
        <v>145</v>
      </c>
      <c r="C173" s="104" t="s">
        <v>160</v>
      </c>
      <c r="D173" s="104" t="s">
        <v>157</v>
      </c>
      <c r="E173" s="104"/>
      <c r="F173" s="104"/>
      <c r="G173" s="104"/>
      <c r="H173" s="104"/>
      <c r="I173" s="104"/>
      <c r="J173" s="423">
        <v>1200.5999999999999</v>
      </c>
      <c r="K173" s="423">
        <v>1186.9000000000001</v>
      </c>
      <c r="L173" s="423">
        <v>1187</v>
      </c>
    </row>
    <row r="174" spans="1:12" ht="91.5" customHeight="1" x14ac:dyDescent="0.2">
      <c r="A174" s="184" t="s">
        <v>440</v>
      </c>
      <c r="B174" s="104" t="s">
        <v>145</v>
      </c>
      <c r="C174" s="104" t="s">
        <v>160</v>
      </c>
      <c r="D174" s="104" t="s">
        <v>157</v>
      </c>
      <c r="E174" s="104" t="s">
        <v>212</v>
      </c>
      <c r="F174" s="104"/>
      <c r="G174" s="104"/>
      <c r="H174" s="104"/>
      <c r="I174" s="104"/>
      <c r="J174" s="423">
        <v>1200.5999999999999</v>
      </c>
      <c r="K174" s="423">
        <v>1186.9000000000001</v>
      </c>
      <c r="L174" s="423">
        <v>1187</v>
      </c>
    </row>
    <row r="175" spans="1:12" ht="24" customHeight="1" x14ac:dyDescent="0.2">
      <c r="A175" s="108" t="s">
        <v>50</v>
      </c>
      <c r="B175" s="104" t="s">
        <v>145</v>
      </c>
      <c r="C175" s="104" t="s">
        <v>160</v>
      </c>
      <c r="D175" s="104" t="s">
        <v>157</v>
      </c>
      <c r="E175" s="104" t="s">
        <v>212</v>
      </c>
      <c r="F175" s="104" t="s">
        <v>166</v>
      </c>
      <c r="G175" s="104"/>
      <c r="H175" s="104"/>
      <c r="I175" s="104"/>
      <c r="J175" s="423">
        <v>1200.5999999999999</v>
      </c>
      <c r="K175" s="423">
        <v>1186.9000000000001</v>
      </c>
      <c r="L175" s="423">
        <v>1187</v>
      </c>
    </row>
    <row r="176" spans="1:12" x14ac:dyDescent="0.2">
      <c r="A176" s="108" t="s">
        <v>51</v>
      </c>
      <c r="B176" s="104" t="s">
        <v>145</v>
      </c>
      <c r="C176" s="104" t="s">
        <v>160</v>
      </c>
      <c r="D176" s="104" t="s">
        <v>157</v>
      </c>
      <c r="E176" s="104" t="s">
        <v>212</v>
      </c>
      <c r="F176" s="104" t="s">
        <v>178</v>
      </c>
      <c r="G176" s="104"/>
      <c r="H176" s="104"/>
      <c r="I176" s="104"/>
      <c r="J176" s="423">
        <v>1200.5999999999999</v>
      </c>
      <c r="K176" s="423">
        <v>1186.9000000000001</v>
      </c>
      <c r="L176" s="423">
        <v>1187</v>
      </c>
    </row>
    <row r="177" spans="1:12" x14ac:dyDescent="0.2">
      <c r="A177" s="108" t="s">
        <v>64</v>
      </c>
      <c r="B177" s="104" t="s">
        <v>145</v>
      </c>
      <c r="C177" s="104" t="s">
        <v>160</v>
      </c>
      <c r="D177" s="104" t="s">
        <v>157</v>
      </c>
      <c r="E177" s="104" t="s">
        <v>212</v>
      </c>
      <c r="F177" s="104" t="s">
        <v>178</v>
      </c>
      <c r="G177" s="104" t="s">
        <v>157</v>
      </c>
      <c r="H177" s="104"/>
      <c r="I177" s="104"/>
      <c r="J177" s="423">
        <v>1200.5999999999999</v>
      </c>
      <c r="K177" s="423">
        <v>1186.9000000000001</v>
      </c>
      <c r="L177" s="423">
        <v>1187</v>
      </c>
    </row>
    <row r="178" spans="1:12" x14ac:dyDescent="0.2">
      <c r="A178" s="141" t="s">
        <v>123</v>
      </c>
      <c r="B178" s="104" t="s">
        <v>145</v>
      </c>
      <c r="C178" s="104" t="s">
        <v>160</v>
      </c>
      <c r="D178" s="104" t="s">
        <v>157</v>
      </c>
      <c r="E178" s="104" t="s">
        <v>212</v>
      </c>
      <c r="F178" s="104" t="s">
        <v>178</v>
      </c>
      <c r="G178" s="104" t="s">
        <v>157</v>
      </c>
      <c r="H178" s="249" t="s">
        <v>156</v>
      </c>
      <c r="I178" s="104"/>
      <c r="J178" s="423">
        <v>1200.5999999999999</v>
      </c>
      <c r="K178" s="423">
        <v>1186.9000000000001</v>
      </c>
      <c r="L178" s="423">
        <v>1187</v>
      </c>
    </row>
    <row r="179" spans="1:12" ht="38.25" x14ac:dyDescent="0.2">
      <c r="A179" s="108" t="s">
        <v>181</v>
      </c>
      <c r="B179" s="104" t="s">
        <v>145</v>
      </c>
      <c r="C179" s="104" t="s">
        <v>160</v>
      </c>
      <c r="D179" s="104" t="s">
        <v>157</v>
      </c>
      <c r="E179" s="104" t="s">
        <v>212</v>
      </c>
      <c r="F179" s="104" t="s">
        <v>178</v>
      </c>
      <c r="G179" s="104" t="s">
        <v>157</v>
      </c>
      <c r="H179" s="249" t="s">
        <v>156</v>
      </c>
      <c r="I179" s="104" t="s">
        <v>205</v>
      </c>
      <c r="J179" s="423">
        <v>1200.5999999999999</v>
      </c>
      <c r="K179" s="423">
        <v>1186.9000000000001</v>
      </c>
      <c r="L179" s="423">
        <v>1187</v>
      </c>
    </row>
    <row r="180" spans="1:12" ht="51" customHeight="1" x14ac:dyDescent="0.2">
      <c r="A180" s="332" t="s">
        <v>489</v>
      </c>
      <c r="B180" s="104" t="s">
        <v>145</v>
      </c>
      <c r="C180" s="104" t="s">
        <v>160</v>
      </c>
      <c r="D180" s="104" t="s">
        <v>147</v>
      </c>
      <c r="E180" s="104"/>
      <c r="F180" s="104"/>
      <c r="G180" s="104"/>
      <c r="H180" s="104"/>
      <c r="I180" s="104"/>
      <c r="J180" s="170">
        <f t="shared" ref="J180:L180" si="8">J181</f>
        <v>786.7</v>
      </c>
      <c r="K180" s="170">
        <f t="shared" si="8"/>
        <v>786.8</v>
      </c>
      <c r="L180" s="170">
        <f t="shared" si="8"/>
        <v>904.2</v>
      </c>
    </row>
    <row r="181" spans="1:12" ht="229.5" customHeight="1" x14ac:dyDescent="0.2">
      <c r="A181" s="275" t="s">
        <v>77</v>
      </c>
      <c r="B181" s="104" t="s">
        <v>145</v>
      </c>
      <c r="C181" s="104" t="s">
        <v>160</v>
      </c>
      <c r="D181" s="104" t="s">
        <v>147</v>
      </c>
      <c r="E181" s="104" t="s">
        <v>213</v>
      </c>
      <c r="F181" s="104"/>
      <c r="G181" s="104"/>
      <c r="H181" s="104"/>
      <c r="I181" s="104"/>
      <c r="J181" s="170">
        <f t="shared" ref="J181" si="9">J182+J187</f>
        <v>786.7</v>
      </c>
      <c r="K181" s="170">
        <f t="shared" ref="K181:L181" si="10">K182+K187</f>
        <v>786.8</v>
      </c>
      <c r="L181" s="170">
        <f t="shared" si="10"/>
        <v>904.2</v>
      </c>
    </row>
    <row r="182" spans="1:12" ht="38.25" x14ac:dyDescent="0.2">
      <c r="A182" s="108" t="s">
        <v>36</v>
      </c>
      <c r="B182" s="104" t="s">
        <v>145</v>
      </c>
      <c r="C182" s="104" t="s">
        <v>160</v>
      </c>
      <c r="D182" s="104" t="s">
        <v>147</v>
      </c>
      <c r="E182" s="104" t="s">
        <v>213</v>
      </c>
      <c r="F182" s="104" t="s">
        <v>175</v>
      </c>
      <c r="G182" s="104"/>
      <c r="H182" s="104"/>
      <c r="I182" s="104"/>
      <c r="J182" s="423">
        <v>1.7</v>
      </c>
      <c r="K182" s="423">
        <v>1.8</v>
      </c>
      <c r="L182" s="423">
        <v>2.2000000000000002</v>
      </c>
    </row>
    <row r="183" spans="1:12" ht="26.25" customHeight="1" x14ac:dyDescent="0.2">
      <c r="A183" s="108" t="s">
        <v>37</v>
      </c>
      <c r="B183" s="104" t="s">
        <v>145</v>
      </c>
      <c r="C183" s="104" t="s">
        <v>160</v>
      </c>
      <c r="D183" s="104" t="s">
        <v>147</v>
      </c>
      <c r="E183" s="104" t="s">
        <v>213</v>
      </c>
      <c r="F183" s="104" t="s">
        <v>193</v>
      </c>
      <c r="G183" s="104"/>
      <c r="H183" s="104"/>
      <c r="I183" s="104"/>
      <c r="J183" s="423">
        <v>1.7</v>
      </c>
      <c r="K183" s="423">
        <v>1.8</v>
      </c>
      <c r="L183" s="423">
        <v>2.2000000000000002</v>
      </c>
    </row>
    <row r="184" spans="1:12" x14ac:dyDescent="0.2">
      <c r="A184" s="108" t="s">
        <v>69</v>
      </c>
      <c r="B184" s="104" t="s">
        <v>145</v>
      </c>
      <c r="C184" s="104" t="s">
        <v>160</v>
      </c>
      <c r="D184" s="104" t="s">
        <v>147</v>
      </c>
      <c r="E184" s="104" t="s">
        <v>213</v>
      </c>
      <c r="F184" s="104" t="s">
        <v>193</v>
      </c>
      <c r="G184" s="104" t="s">
        <v>17</v>
      </c>
      <c r="H184" s="104"/>
      <c r="I184" s="104"/>
      <c r="J184" s="423">
        <v>1.7</v>
      </c>
      <c r="K184" s="423">
        <v>1.8</v>
      </c>
      <c r="L184" s="423">
        <v>2.2000000000000002</v>
      </c>
    </row>
    <row r="185" spans="1:12" x14ac:dyDescent="0.2">
      <c r="A185" s="108" t="s">
        <v>76</v>
      </c>
      <c r="B185" s="104" t="s">
        <v>145</v>
      </c>
      <c r="C185" s="104" t="s">
        <v>160</v>
      </c>
      <c r="D185" s="104" t="s">
        <v>147</v>
      </c>
      <c r="E185" s="104" t="s">
        <v>213</v>
      </c>
      <c r="F185" s="104" t="s">
        <v>193</v>
      </c>
      <c r="G185" s="104" t="s">
        <v>17</v>
      </c>
      <c r="H185" s="104" t="s">
        <v>146</v>
      </c>
      <c r="I185" s="104"/>
      <c r="J185" s="423">
        <v>1.7</v>
      </c>
      <c r="K185" s="423">
        <v>1.8</v>
      </c>
      <c r="L185" s="423">
        <v>2.2000000000000002</v>
      </c>
    </row>
    <row r="186" spans="1:12" ht="25.5" x14ac:dyDescent="0.2">
      <c r="A186" s="108" t="s">
        <v>28</v>
      </c>
      <c r="B186" s="104" t="s">
        <v>145</v>
      </c>
      <c r="C186" s="104" t="s">
        <v>160</v>
      </c>
      <c r="D186" s="104" t="s">
        <v>147</v>
      </c>
      <c r="E186" s="104" t="s">
        <v>213</v>
      </c>
      <c r="F186" s="104" t="s">
        <v>193</v>
      </c>
      <c r="G186" s="104" t="s">
        <v>17</v>
      </c>
      <c r="H186" s="104" t="s">
        <v>146</v>
      </c>
      <c r="I186" s="104" t="s">
        <v>192</v>
      </c>
      <c r="J186" s="423">
        <v>1.7</v>
      </c>
      <c r="K186" s="423">
        <v>1.8</v>
      </c>
      <c r="L186" s="423">
        <v>2.2000000000000002</v>
      </c>
    </row>
    <row r="187" spans="1:12" ht="17.25" customHeight="1" x14ac:dyDescent="0.2">
      <c r="A187" s="108" t="s">
        <v>57</v>
      </c>
      <c r="B187" s="104" t="s">
        <v>145</v>
      </c>
      <c r="C187" s="104" t="s">
        <v>160</v>
      </c>
      <c r="D187" s="104" t="s">
        <v>147</v>
      </c>
      <c r="E187" s="104" t="s">
        <v>213</v>
      </c>
      <c r="F187" s="104" t="s">
        <v>202</v>
      </c>
      <c r="G187" s="104"/>
      <c r="H187" s="104"/>
      <c r="I187" s="104"/>
      <c r="J187" s="423">
        <f>J188+J192</f>
        <v>785</v>
      </c>
      <c r="K187" s="423">
        <f t="shared" ref="K187:L187" si="11">K188+K192</f>
        <v>785</v>
      </c>
      <c r="L187" s="423">
        <f t="shared" si="11"/>
        <v>902</v>
      </c>
    </row>
    <row r="188" spans="1:12" ht="25.5" x14ac:dyDescent="0.2">
      <c r="A188" s="108" t="s">
        <v>73</v>
      </c>
      <c r="B188" s="104" t="s">
        <v>145</v>
      </c>
      <c r="C188" s="104" t="s">
        <v>160</v>
      </c>
      <c r="D188" s="104" t="s">
        <v>147</v>
      </c>
      <c r="E188" s="104" t="s">
        <v>213</v>
      </c>
      <c r="F188" s="104" t="s">
        <v>203</v>
      </c>
      <c r="G188" s="104"/>
      <c r="H188" s="104"/>
      <c r="I188" s="104"/>
      <c r="J188" s="423">
        <v>685</v>
      </c>
      <c r="K188" s="423">
        <v>685</v>
      </c>
      <c r="L188" s="423">
        <v>802</v>
      </c>
    </row>
    <row r="189" spans="1:12" x14ac:dyDescent="0.2">
      <c r="A189" s="108" t="s">
        <v>69</v>
      </c>
      <c r="B189" s="104" t="s">
        <v>145</v>
      </c>
      <c r="C189" s="104" t="s">
        <v>160</v>
      </c>
      <c r="D189" s="104" t="s">
        <v>147</v>
      </c>
      <c r="E189" s="104" t="s">
        <v>213</v>
      </c>
      <c r="F189" s="104" t="s">
        <v>203</v>
      </c>
      <c r="G189" s="104" t="s">
        <v>17</v>
      </c>
      <c r="H189" s="104"/>
      <c r="I189" s="104"/>
      <c r="J189" s="423">
        <v>685</v>
      </c>
      <c r="K189" s="423">
        <v>685</v>
      </c>
      <c r="L189" s="423">
        <v>802</v>
      </c>
    </row>
    <row r="190" spans="1:12" x14ac:dyDescent="0.2">
      <c r="A190" s="108" t="s">
        <v>76</v>
      </c>
      <c r="B190" s="104" t="s">
        <v>145</v>
      </c>
      <c r="C190" s="104" t="s">
        <v>160</v>
      </c>
      <c r="D190" s="104" t="s">
        <v>147</v>
      </c>
      <c r="E190" s="104" t="s">
        <v>213</v>
      </c>
      <c r="F190" s="104" t="s">
        <v>203</v>
      </c>
      <c r="G190" s="104" t="s">
        <v>17</v>
      </c>
      <c r="H190" s="104" t="s">
        <v>146</v>
      </c>
      <c r="I190" s="104"/>
      <c r="J190" s="423">
        <v>685</v>
      </c>
      <c r="K190" s="423">
        <v>685</v>
      </c>
      <c r="L190" s="423">
        <v>802</v>
      </c>
    </row>
    <row r="191" spans="1:12" ht="25.5" x14ac:dyDescent="0.2">
      <c r="A191" s="108" t="s">
        <v>28</v>
      </c>
      <c r="B191" s="104" t="s">
        <v>145</v>
      </c>
      <c r="C191" s="104" t="s">
        <v>160</v>
      </c>
      <c r="D191" s="104" t="s">
        <v>147</v>
      </c>
      <c r="E191" s="104" t="s">
        <v>213</v>
      </c>
      <c r="F191" s="104" t="s">
        <v>203</v>
      </c>
      <c r="G191" s="104" t="s">
        <v>17</v>
      </c>
      <c r="H191" s="104" t="s">
        <v>146</v>
      </c>
      <c r="I191" s="104" t="s">
        <v>192</v>
      </c>
      <c r="J191" s="423">
        <v>685</v>
      </c>
      <c r="K191" s="423">
        <v>685</v>
      </c>
      <c r="L191" s="423">
        <v>802</v>
      </c>
    </row>
    <row r="192" spans="1:12" ht="25.5" x14ac:dyDescent="0.2">
      <c r="A192" s="108" t="s">
        <v>75</v>
      </c>
      <c r="B192" s="104" t="s">
        <v>145</v>
      </c>
      <c r="C192" s="104" t="s">
        <v>160</v>
      </c>
      <c r="D192" s="104" t="s">
        <v>147</v>
      </c>
      <c r="E192" s="104" t="s">
        <v>213</v>
      </c>
      <c r="F192" s="104" t="s">
        <v>214</v>
      </c>
      <c r="G192" s="104"/>
      <c r="H192" s="104"/>
      <c r="I192" s="104"/>
      <c r="J192" s="413">
        <v>100</v>
      </c>
      <c r="K192" s="413">
        <v>100</v>
      </c>
      <c r="L192" s="383">
        <v>100</v>
      </c>
    </row>
    <row r="193" spans="1:12" x14ac:dyDescent="0.2">
      <c r="A193" s="108" t="s">
        <v>69</v>
      </c>
      <c r="B193" s="104" t="s">
        <v>145</v>
      </c>
      <c r="C193" s="104" t="s">
        <v>160</v>
      </c>
      <c r="D193" s="104" t="s">
        <v>147</v>
      </c>
      <c r="E193" s="104" t="s">
        <v>213</v>
      </c>
      <c r="F193" s="104" t="s">
        <v>214</v>
      </c>
      <c r="G193" s="104" t="s">
        <v>17</v>
      </c>
      <c r="H193" s="104"/>
      <c r="I193" s="104"/>
      <c r="J193" s="413">
        <v>100</v>
      </c>
      <c r="K193" s="413">
        <v>100</v>
      </c>
      <c r="L193" s="383">
        <v>100</v>
      </c>
    </row>
    <row r="194" spans="1:12" x14ac:dyDescent="0.2">
      <c r="A194" s="108" t="s">
        <v>76</v>
      </c>
      <c r="B194" s="104" t="s">
        <v>145</v>
      </c>
      <c r="C194" s="104" t="s">
        <v>160</v>
      </c>
      <c r="D194" s="104" t="s">
        <v>147</v>
      </c>
      <c r="E194" s="104" t="s">
        <v>213</v>
      </c>
      <c r="F194" s="104" t="s">
        <v>214</v>
      </c>
      <c r="G194" s="104" t="s">
        <v>17</v>
      </c>
      <c r="H194" s="104" t="s">
        <v>146</v>
      </c>
      <c r="I194" s="104"/>
      <c r="J194" s="413">
        <v>100</v>
      </c>
      <c r="K194" s="413">
        <v>100</v>
      </c>
      <c r="L194" s="383">
        <v>100</v>
      </c>
    </row>
    <row r="195" spans="1:12" ht="25.5" x14ac:dyDescent="0.2">
      <c r="A195" s="108" t="s">
        <v>28</v>
      </c>
      <c r="B195" s="104" t="s">
        <v>145</v>
      </c>
      <c r="C195" s="104" t="s">
        <v>160</v>
      </c>
      <c r="D195" s="104" t="s">
        <v>147</v>
      </c>
      <c r="E195" s="104" t="s">
        <v>213</v>
      </c>
      <c r="F195" s="104" t="s">
        <v>214</v>
      </c>
      <c r="G195" s="104" t="s">
        <v>17</v>
      </c>
      <c r="H195" s="104" t="s">
        <v>146</v>
      </c>
      <c r="I195" s="104" t="s">
        <v>192</v>
      </c>
      <c r="J195" s="413">
        <v>100</v>
      </c>
      <c r="K195" s="413">
        <v>100</v>
      </c>
      <c r="L195" s="383">
        <v>100</v>
      </c>
    </row>
    <row r="196" spans="1:12" ht="76.5" x14ac:dyDescent="0.2">
      <c r="A196" s="108" t="s">
        <v>45</v>
      </c>
      <c r="B196" s="104" t="s">
        <v>145</v>
      </c>
      <c r="C196" s="104" t="s">
        <v>160</v>
      </c>
      <c r="D196" s="104" t="s">
        <v>147</v>
      </c>
      <c r="E196" s="104" t="s">
        <v>302</v>
      </c>
      <c r="F196" s="104"/>
      <c r="G196" s="104"/>
      <c r="H196" s="104"/>
      <c r="I196" s="104"/>
      <c r="J196" s="170">
        <v>129.4</v>
      </c>
      <c r="K196" s="170">
        <v>137.4</v>
      </c>
      <c r="L196" s="170">
        <v>144.19999999999999</v>
      </c>
    </row>
    <row r="197" spans="1:12" ht="76.5" x14ac:dyDescent="0.2">
      <c r="A197" s="108" t="s">
        <v>33</v>
      </c>
      <c r="B197" s="104" t="s">
        <v>145</v>
      </c>
      <c r="C197" s="104" t="s">
        <v>160</v>
      </c>
      <c r="D197" s="104" t="s">
        <v>147</v>
      </c>
      <c r="E197" s="104" t="s">
        <v>302</v>
      </c>
      <c r="F197" s="104" t="s">
        <v>190</v>
      </c>
      <c r="G197" s="104"/>
      <c r="H197" s="104"/>
      <c r="I197" s="104"/>
      <c r="J197" s="170">
        <v>129.4</v>
      </c>
      <c r="K197" s="170">
        <v>137.4</v>
      </c>
      <c r="L197" s="170">
        <v>144.19999999999999</v>
      </c>
    </row>
    <row r="198" spans="1:12" ht="25.5" x14ac:dyDescent="0.2">
      <c r="A198" s="108" t="s">
        <v>34</v>
      </c>
      <c r="B198" s="104" t="s">
        <v>145</v>
      </c>
      <c r="C198" s="104" t="s">
        <v>160</v>
      </c>
      <c r="D198" s="104" t="s">
        <v>147</v>
      </c>
      <c r="E198" s="104" t="s">
        <v>302</v>
      </c>
      <c r="F198" s="104" t="s">
        <v>191</v>
      </c>
      <c r="G198" s="104"/>
      <c r="H198" s="104"/>
      <c r="I198" s="104"/>
      <c r="J198" s="170">
        <v>129.4</v>
      </c>
      <c r="K198" s="170">
        <v>137.4</v>
      </c>
      <c r="L198" s="170">
        <v>144.19999999999999</v>
      </c>
    </row>
    <row r="199" spans="1:12" x14ac:dyDescent="0.2">
      <c r="A199" s="108" t="s">
        <v>29</v>
      </c>
      <c r="B199" s="104" t="s">
        <v>145</v>
      </c>
      <c r="C199" s="104" t="s">
        <v>160</v>
      </c>
      <c r="D199" s="104" t="s">
        <v>147</v>
      </c>
      <c r="E199" s="104" t="s">
        <v>302</v>
      </c>
      <c r="F199" s="104" t="s">
        <v>191</v>
      </c>
      <c r="G199" s="104" t="s">
        <v>144</v>
      </c>
      <c r="H199" s="104"/>
      <c r="I199" s="104"/>
      <c r="J199" s="170">
        <v>129.4</v>
      </c>
      <c r="K199" s="170">
        <v>137.4</v>
      </c>
      <c r="L199" s="170">
        <v>144.19999999999999</v>
      </c>
    </row>
    <row r="200" spans="1:12" ht="51" x14ac:dyDescent="0.2">
      <c r="A200" s="197" t="s">
        <v>410</v>
      </c>
      <c r="B200" s="104" t="s">
        <v>145</v>
      </c>
      <c r="C200" s="104" t="s">
        <v>160</v>
      </c>
      <c r="D200" s="104" t="s">
        <v>147</v>
      </c>
      <c r="E200" s="104" t="s">
        <v>302</v>
      </c>
      <c r="F200" s="104" t="s">
        <v>191</v>
      </c>
      <c r="G200" s="104" t="s">
        <v>144</v>
      </c>
      <c r="H200" s="104" t="s">
        <v>146</v>
      </c>
      <c r="I200" s="104"/>
      <c r="J200" s="170">
        <v>129.4</v>
      </c>
      <c r="K200" s="170">
        <v>137.4</v>
      </c>
      <c r="L200" s="170">
        <v>144.19999999999999</v>
      </c>
    </row>
    <row r="201" spans="1:12" ht="25.5" x14ac:dyDescent="0.2">
      <c r="A201" s="108" t="s">
        <v>28</v>
      </c>
      <c r="B201" s="104" t="s">
        <v>145</v>
      </c>
      <c r="C201" s="104" t="s">
        <v>160</v>
      </c>
      <c r="D201" s="104" t="s">
        <v>147</v>
      </c>
      <c r="E201" s="104" t="s">
        <v>302</v>
      </c>
      <c r="F201" s="104" t="s">
        <v>191</v>
      </c>
      <c r="G201" s="104" t="s">
        <v>144</v>
      </c>
      <c r="H201" s="104" t="s">
        <v>146</v>
      </c>
      <c r="I201" s="104" t="s">
        <v>192</v>
      </c>
      <c r="J201" s="170">
        <v>129.4</v>
      </c>
      <c r="K201" s="170">
        <v>137.4</v>
      </c>
      <c r="L201" s="170">
        <v>144.19999999999999</v>
      </c>
    </row>
    <row r="202" spans="1:12" ht="30" x14ac:dyDescent="0.2">
      <c r="A202" s="291" t="s">
        <v>450</v>
      </c>
      <c r="B202" s="336" t="s">
        <v>145</v>
      </c>
      <c r="C202" s="110">
        <v>0</v>
      </c>
      <c r="D202" s="333" t="s">
        <v>451</v>
      </c>
      <c r="E202" s="336"/>
      <c r="F202" s="336"/>
      <c r="G202" s="336"/>
      <c r="H202" s="336"/>
      <c r="I202" s="336"/>
      <c r="J202" s="413"/>
      <c r="K202" s="413"/>
      <c r="L202" s="383"/>
    </row>
    <row r="203" spans="1:12" ht="90" x14ac:dyDescent="0.2">
      <c r="A203" s="290" t="s">
        <v>452</v>
      </c>
      <c r="B203" s="336" t="s">
        <v>145</v>
      </c>
      <c r="C203" s="110">
        <v>0</v>
      </c>
      <c r="D203" s="333" t="s">
        <v>451</v>
      </c>
      <c r="E203" s="334">
        <v>50500</v>
      </c>
      <c r="F203" s="336"/>
      <c r="G203" s="336"/>
      <c r="H203" s="336"/>
      <c r="I203" s="336"/>
      <c r="J203" s="170"/>
      <c r="K203" s="170"/>
      <c r="L203" s="170"/>
    </row>
    <row r="204" spans="1:12" ht="38.25" x14ac:dyDescent="0.2">
      <c r="A204" s="337" t="s">
        <v>50</v>
      </c>
      <c r="B204" s="336" t="s">
        <v>145</v>
      </c>
      <c r="C204" s="110">
        <v>0</v>
      </c>
      <c r="D204" s="333" t="s">
        <v>451</v>
      </c>
      <c r="E204" s="334">
        <v>50500</v>
      </c>
      <c r="F204" s="336" t="s">
        <v>166</v>
      </c>
      <c r="G204" s="336"/>
      <c r="H204" s="336"/>
      <c r="I204" s="336"/>
      <c r="J204" s="170"/>
      <c r="K204" s="170"/>
      <c r="L204" s="170"/>
    </row>
    <row r="205" spans="1:12" ht="25.5" x14ac:dyDescent="0.2">
      <c r="A205" s="337" t="s">
        <v>51</v>
      </c>
      <c r="B205" s="336" t="s">
        <v>145</v>
      </c>
      <c r="C205" s="110">
        <v>0</v>
      </c>
      <c r="D205" s="333" t="s">
        <v>451</v>
      </c>
      <c r="E205" s="334">
        <v>50500</v>
      </c>
      <c r="F205" s="336" t="s">
        <v>178</v>
      </c>
      <c r="G205" s="336"/>
      <c r="H205" s="336"/>
      <c r="I205" s="336"/>
      <c r="J205" s="170"/>
      <c r="K205" s="170"/>
      <c r="L205" s="170"/>
    </row>
    <row r="206" spans="1:12" ht="25.5" x14ac:dyDescent="0.2">
      <c r="A206" s="337" t="s">
        <v>64</v>
      </c>
      <c r="B206" s="336" t="s">
        <v>145</v>
      </c>
      <c r="C206" s="110">
        <v>0</v>
      </c>
      <c r="D206" s="333" t="s">
        <v>451</v>
      </c>
      <c r="E206" s="334">
        <v>50500</v>
      </c>
      <c r="F206" s="336" t="s">
        <v>178</v>
      </c>
      <c r="G206" s="336" t="s">
        <v>157</v>
      </c>
      <c r="H206" s="336"/>
      <c r="I206" s="336"/>
      <c r="J206" s="170"/>
      <c r="K206" s="170"/>
      <c r="L206" s="170"/>
    </row>
    <row r="207" spans="1:12" ht="25.5" x14ac:dyDescent="0.2">
      <c r="A207" s="337" t="s">
        <v>183</v>
      </c>
      <c r="B207" s="336" t="s">
        <v>145</v>
      </c>
      <c r="C207" s="110">
        <v>0</v>
      </c>
      <c r="D207" s="333" t="s">
        <v>451</v>
      </c>
      <c r="E207" s="334">
        <v>50500</v>
      </c>
      <c r="F207" s="336" t="s">
        <v>178</v>
      </c>
      <c r="G207" s="336" t="s">
        <v>157</v>
      </c>
      <c r="H207" s="336" t="s">
        <v>145</v>
      </c>
      <c r="I207" s="336"/>
      <c r="J207" s="170"/>
      <c r="K207" s="170"/>
      <c r="L207" s="170"/>
    </row>
    <row r="208" spans="1:12" ht="38.25" x14ac:dyDescent="0.2">
      <c r="A208" s="337" t="s">
        <v>181</v>
      </c>
      <c r="B208" s="336" t="s">
        <v>145</v>
      </c>
      <c r="C208" s="110">
        <v>0</v>
      </c>
      <c r="D208" s="333" t="s">
        <v>451</v>
      </c>
      <c r="E208" s="334">
        <v>50500</v>
      </c>
      <c r="F208" s="336" t="s">
        <v>178</v>
      </c>
      <c r="G208" s="336" t="s">
        <v>157</v>
      </c>
      <c r="H208" s="336" t="s">
        <v>145</v>
      </c>
      <c r="I208" s="336" t="s">
        <v>205</v>
      </c>
      <c r="J208" s="170"/>
      <c r="K208" s="170"/>
      <c r="L208" s="170"/>
    </row>
    <row r="209" spans="1:12" ht="75" x14ac:dyDescent="0.2">
      <c r="A209" s="290" t="s">
        <v>453</v>
      </c>
      <c r="B209" s="336" t="s">
        <v>145</v>
      </c>
      <c r="C209" s="110">
        <v>0</v>
      </c>
      <c r="D209" s="333" t="s">
        <v>451</v>
      </c>
      <c r="E209" s="334">
        <v>51790</v>
      </c>
      <c r="F209" s="336"/>
      <c r="G209" s="336"/>
      <c r="H209" s="336"/>
      <c r="I209" s="336"/>
      <c r="J209" s="169"/>
      <c r="K209" s="169"/>
      <c r="L209" s="169"/>
    </row>
    <row r="210" spans="1:12" ht="38.25" x14ac:dyDescent="0.2">
      <c r="A210" s="337" t="s">
        <v>50</v>
      </c>
      <c r="B210" s="336" t="s">
        <v>145</v>
      </c>
      <c r="C210" s="110">
        <v>0</v>
      </c>
      <c r="D210" s="333" t="s">
        <v>451</v>
      </c>
      <c r="E210" s="334">
        <v>51790</v>
      </c>
      <c r="F210" s="336" t="s">
        <v>166</v>
      </c>
      <c r="G210" s="336"/>
      <c r="H210" s="336"/>
      <c r="I210" s="336"/>
      <c r="J210" s="169"/>
      <c r="K210" s="169"/>
      <c r="L210" s="169"/>
    </row>
    <row r="211" spans="1:12" ht="25.5" x14ac:dyDescent="0.2">
      <c r="A211" s="337" t="s">
        <v>51</v>
      </c>
      <c r="B211" s="336" t="s">
        <v>145</v>
      </c>
      <c r="C211" s="110">
        <v>0</v>
      </c>
      <c r="D211" s="333" t="s">
        <v>451</v>
      </c>
      <c r="E211" s="334">
        <v>51790</v>
      </c>
      <c r="F211" s="336" t="s">
        <v>178</v>
      </c>
      <c r="G211" s="336"/>
      <c r="H211" s="336"/>
      <c r="I211" s="336"/>
      <c r="J211" s="169"/>
      <c r="K211" s="169"/>
      <c r="L211" s="169"/>
    </row>
    <row r="212" spans="1:12" ht="25.5" x14ac:dyDescent="0.2">
      <c r="A212" s="337" t="s">
        <v>64</v>
      </c>
      <c r="B212" s="336" t="s">
        <v>145</v>
      </c>
      <c r="C212" s="110">
        <v>0</v>
      </c>
      <c r="D212" s="333" t="s">
        <v>451</v>
      </c>
      <c r="E212" s="334">
        <v>51790</v>
      </c>
      <c r="F212" s="336" t="s">
        <v>178</v>
      </c>
      <c r="G212" s="336" t="s">
        <v>157</v>
      </c>
      <c r="H212" s="336"/>
      <c r="I212" s="336"/>
      <c r="J212" s="169"/>
      <c r="K212" s="169"/>
      <c r="L212" s="169"/>
    </row>
    <row r="213" spans="1:12" ht="25.5" x14ac:dyDescent="0.2">
      <c r="A213" s="337" t="s">
        <v>183</v>
      </c>
      <c r="B213" s="336" t="s">
        <v>145</v>
      </c>
      <c r="C213" s="110">
        <v>0</v>
      </c>
      <c r="D213" s="333" t="s">
        <v>451</v>
      </c>
      <c r="E213" s="334">
        <v>51790</v>
      </c>
      <c r="F213" s="336" t="s">
        <v>178</v>
      </c>
      <c r="G213" s="336" t="s">
        <v>157</v>
      </c>
      <c r="H213" s="336" t="s">
        <v>145</v>
      </c>
      <c r="I213" s="336"/>
      <c r="J213" s="169"/>
      <c r="K213" s="169"/>
      <c r="L213" s="169"/>
    </row>
    <row r="214" spans="1:12" ht="38.25" x14ac:dyDescent="0.2">
      <c r="A214" s="337" t="s">
        <v>181</v>
      </c>
      <c r="B214" s="336" t="s">
        <v>145</v>
      </c>
      <c r="C214" s="110">
        <v>0</v>
      </c>
      <c r="D214" s="333" t="s">
        <v>451</v>
      </c>
      <c r="E214" s="334">
        <v>51790</v>
      </c>
      <c r="F214" s="336" t="s">
        <v>178</v>
      </c>
      <c r="G214" s="336" t="s">
        <v>157</v>
      </c>
      <c r="H214" s="336" t="s">
        <v>145</v>
      </c>
      <c r="I214" s="336" t="s">
        <v>205</v>
      </c>
      <c r="J214" s="169"/>
      <c r="K214" s="169"/>
      <c r="L214" s="169"/>
    </row>
    <row r="215" spans="1:12" ht="135" x14ac:dyDescent="0.2">
      <c r="A215" s="290" t="s">
        <v>454</v>
      </c>
      <c r="B215" s="336" t="s">
        <v>145</v>
      </c>
      <c r="C215" s="110">
        <v>0</v>
      </c>
      <c r="D215" s="333" t="s">
        <v>451</v>
      </c>
      <c r="E215" s="334">
        <v>53030</v>
      </c>
      <c r="F215" s="336"/>
      <c r="G215" s="336"/>
      <c r="H215" s="336"/>
      <c r="I215" s="336"/>
      <c r="J215" s="169"/>
      <c r="K215" s="169"/>
      <c r="L215" s="169"/>
    </row>
    <row r="216" spans="1:12" ht="38.25" x14ac:dyDescent="0.2">
      <c r="A216" s="337" t="s">
        <v>50</v>
      </c>
      <c r="B216" s="336" t="s">
        <v>145</v>
      </c>
      <c r="C216" s="110">
        <v>0</v>
      </c>
      <c r="D216" s="333" t="s">
        <v>451</v>
      </c>
      <c r="E216" s="334">
        <v>53030</v>
      </c>
      <c r="F216" s="336" t="s">
        <v>166</v>
      </c>
      <c r="G216" s="336"/>
      <c r="H216" s="336"/>
      <c r="I216" s="336"/>
      <c r="J216" s="169"/>
      <c r="K216" s="169"/>
      <c r="L216" s="169"/>
    </row>
    <row r="217" spans="1:12" ht="25.5" x14ac:dyDescent="0.2">
      <c r="A217" s="337" t="s">
        <v>51</v>
      </c>
      <c r="B217" s="336" t="s">
        <v>145</v>
      </c>
      <c r="C217" s="110">
        <v>0</v>
      </c>
      <c r="D217" s="333" t="s">
        <v>451</v>
      </c>
      <c r="E217" s="334">
        <v>53030</v>
      </c>
      <c r="F217" s="336" t="s">
        <v>178</v>
      </c>
      <c r="G217" s="336"/>
      <c r="H217" s="336"/>
      <c r="I217" s="336"/>
      <c r="J217" s="169"/>
      <c r="K217" s="169"/>
      <c r="L217" s="169"/>
    </row>
    <row r="218" spans="1:12" ht="25.5" x14ac:dyDescent="0.2">
      <c r="A218" s="337" t="s">
        <v>64</v>
      </c>
      <c r="B218" s="336" t="s">
        <v>145</v>
      </c>
      <c r="C218" s="110">
        <v>0</v>
      </c>
      <c r="D218" s="333" t="s">
        <v>451</v>
      </c>
      <c r="E218" s="334">
        <v>53030</v>
      </c>
      <c r="F218" s="336" t="s">
        <v>178</v>
      </c>
      <c r="G218" s="336" t="s">
        <v>157</v>
      </c>
      <c r="H218" s="336"/>
      <c r="I218" s="336"/>
      <c r="J218" s="169"/>
      <c r="K218" s="169"/>
      <c r="L218" s="169"/>
    </row>
    <row r="219" spans="1:12" ht="25.5" x14ac:dyDescent="0.2">
      <c r="A219" s="337" t="s">
        <v>183</v>
      </c>
      <c r="B219" s="336" t="s">
        <v>145</v>
      </c>
      <c r="C219" s="110">
        <v>0</v>
      </c>
      <c r="D219" s="333" t="s">
        <v>451</v>
      </c>
      <c r="E219" s="334">
        <v>53030</v>
      </c>
      <c r="F219" s="336" t="s">
        <v>178</v>
      </c>
      <c r="G219" s="336" t="s">
        <v>157</v>
      </c>
      <c r="H219" s="336" t="s">
        <v>145</v>
      </c>
      <c r="I219" s="336"/>
      <c r="J219" s="169"/>
      <c r="K219" s="169"/>
      <c r="L219" s="169"/>
    </row>
    <row r="220" spans="1:12" ht="38.25" x14ac:dyDescent="0.2">
      <c r="A220" s="337" t="s">
        <v>181</v>
      </c>
      <c r="B220" s="336" t="s">
        <v>145</v>
      </c>
      <c r="C220" s="110">
        <v>0</v>
      </c>
      <c r="D220" s="333" t="s">
        <v>451</v>
      </c>
      <c r="E220" s="334">
        <v>53030</v>
      </c>
      <c r="F220" s="336" t="s">
        <v>178</v>
      </c>
      <c r="G220" s="336" t="s">
        <v>157</v>
      </c>
      <c r="H220" s="336" t="s">
        <v>145</v>
      </c>
      <c r="I220" s="336" t="s">
        <v>205</v>
      </c>
      <c r="J220" s="169"/>
      <c r="K220" s="169"/>
      <c r="L220" s="169"/>
    </row>
    <row r="221" spans="1:12" ht="38.25" x14ac:dyDescent="0.2">
      <c r="A221" s="106" t="s">
        <v>132</v>
      </c>
      <c r="B221" s="113" t="s">
        <v>146</v>
      </c>
      <c r="C221" s="113"/>
      <c r="D221" s="113"/>
      <c r="E221" s="113"/>
      <c r="F221" s="113"/>
      <c r="G221" s="113"/>
      <c r="H221" s="113"/>
      <c r="I221" s="113"/>
      <c r="J221" s="391">
        <f t="shared" ref="J221:L222" si="12">J222</f>
        <v>8667.4</v>
      </c>
      <c r="K221" s="391">
        <f t="shared" si="12"/>
        <v>8671.6</v>
      </c>
      <c r="L221" s="391">
        <f t="shared" si="12"/>
        <v>8675.2000000000007</v>
      </c>
    </row>
    <row r="222" spans="1:12" ht="25.5" x14ac:dyDescent="0.2">
      <c r="A222" s="332" t="s">
        <v>490</v>
      </c>
      <c r="B222" s="104" t="s">
        <v>146</v>
      </c>
      <c r="C222" s="104">
        <v>0</v>
      </c>
      <c r="D222" s="104" t="s">
        <v>145</v>
      </c>
      <c r="E222" s="104"/>
      <c r="F222" s="104"/>
      <c r="G222" s="104"/>
      <c r="H222" s="104"/>
      <c r="I222" s="104"/>
      <c r="J222" s="392">
        <f t="shared" si="12"/>
        <v>8667.4</v>
      </c>
      <c r="K222" s="392">
        <f t="shared" si="12"/>
        <v>8671.6</v>
      </c>
      <c r="L222" s="392">
        <f t="shared" si="12"/>
        <v>8675.2000000000007</v>
      </c>
    </row>
    <row r="223" spans="1:12" ht="120" x14ac:dyDescent="0.2">
      <c r="A223" s="184" t="s">
        <v>46</v>
      </c>
      <c r="B223" s="203" t="s">
        <v>146</v>
      </c>
      <c r="C223" s="203">
        <v>0</v>
      </c>
      <c r="D223" s="203" t="s">
        <v>145</v>
      </c>
      <c r="E223" s="202" t="s">
        <v>401</v>
      </c>
      <c r="F223" s="203"/>
      <c r="G223" s="203"/>
      <c r="H223" s="203"/>
      <c r="I223" s="203"/>
      <c r="J223" s="170">
        <f>J224+J229</f>
        <v>8667.4</v>
      </c>
      <c r="K223" s="170">
        <f>K224+K229</f>
        <v>8671.6</v>
      </c>
      <c r="L223" s="170">
        <f>L224+L229</f>
        <v>8675.2000000000007</v>
      </c>
    </row>
    <row r="224" spans="1:12" ht="76.5" x14ac:dyDescent="0.2">
      <c r="A224" s="204" t="s">
        <v>33</v>
      </c>
      <c r="B224" s="203" t="s">
        <v>146</v>
      </c>
      <c r="C224" s="203">
        <v>0</v>
      </c>
      <c r="D224" s="203" t="s">
        <v>145</v>
      </c>
      <c r="E224" s="202" t="s">
        <v>401</v>
      </c>
      <c r="F224" s="203" t="s">
        <v>190</v>
      </c>
      <c r="G224" s="203"/>
      <c r="H224" s="203"/>
      <c r="I224" s="203"/>
      <c r="J224" s="170">
        <v>67.900000000000006</v>
      </c>
      <c r="K224" s="170">
        <v>72.099999999999994</v>
      </c>
      <c r="L224" s="170">
        <v>75.599999999999994</v>
      </c>
    </row>
    <row r="225" spans="1:12" ht="25.5" x14ac:dyDescent="0.2">
      <c r="A225" s="204" t="s">
        <v>34</v>
      </c>
      <c r="B225" s="203" t="s">
        <v>146</v>
      </c>
      <c r="C225" s="203">
        <v>0</v>
      </c>
      <c r="D225" s="203" t="s">
        <v>145</v>
      </c>
      <c r="E225" s="202" t="s">
        <v>401</v>
      </c>
      <c r="F225" s="203" t="s">
        <v>191</v>
      </c>
      <c r="G225" s="203"/>
      <c r="H225" s="203"/>
      <c r="I225" s="203"/>
      <c r="J225" s="170">
        <v>67.900000000000006</v>
      </c>
      <c r="K225" s="170">
        <v>72.099999999999994</v>
      </c>
      <c r="L225" s="170">
        <v>75.599999999999994</v>
      </c>
    </row>
    <row r="226" spans="1:12" x14ac:dyDescent="0.2">
      <c r="A226" s="204" t="s">
        <v>29</v>
      </c>
      <c r="B226" s="203" t="s">
        <v>146</v>
      </c>
      <c r="C226" s="203">
        <v>0</v>
      </c>
      <c r="D226" s="203" t="s">
        <v>145</v>
      </c>
      <c r="E226" s="202" t="s">
        <v>401</v>
      </c>
      <c r="F226" s="203" t="s">
        <v>191</v>
      </c>
      <c r="G226" s="203" t="s">
        <v>144</v>
      </c>
      <c r="H226" s="203"/>
      <c r="I226" s="203"/>
      <c r="J226" s="170">
        <v>67.900000000000006</v>
      </c>
      <c r="K226" s="170">
        <v>72.099999999999994</v>
      </c>
      <c r="L226" s="170">
        <v>75.599999999999994</v>
      </c>
    </row>
    <row r="227" spans="1:12" ht="51" x14ac:dyDescent="0.2">
      <c r="A227" s="204" t="s">
        <v>410</v>
      </c>
      <c r="B227" s="203" t="s">
        <v>146</v>
      </c>
      <c r="C227" s="203">
        <v>0</v>
      </c>
      <c r="D227" s="203" t="s">
        <v>145</v>
      </c>
      <c r="E227" s="202" t="s">
        <v>401</v>
      </c>
      <c r="F227" s="203" t="s">
        <v>191</v>
      </c>
      <c r="G227" s="203" t="s">
        <v>144</v>
      </c>
      <c r="H227" s="203" t="s">
        <v>146</v>
      </c>
      <c r="I227" s="203"/>
      <c r="J227" s="170">
        <v>67.900000000000006</v>
      </c>
      <c r="K227" s="170">
        <v>72.099999999999994</v>
      </c>
      <c r="L227" s="170">
        <v>75.599999999999994</v>
      </c>
    </row>
    <row r="228" spans="1:12" ht="25.5" x14ac:dyDescent="0.2">
      <c r="A228" s="204" t="s">
        <v>28</v>
      </c>
      <c r="B228" s="203" t="s">
        <v>146</v>
      </c>
      <c r="C228" s="203">
        <v>0</v>
      </c>
      <c r="D228" s="203" t="s">
        <v>145</v>
      </c>
      <c r="E228" s="202" t="s">
        <v>401</v>
      </c>
      <c r="F228" s="203" t="s">
        <v>191</v>
      </c>
      <c r="G228" s="203" t="s">
        <v>144</v>
      </c>
      <c r="H228" s="203" t="s">
        <v>146</v>
      </c>
      <c r="I228" s="203" t="s">
        <v>192</v>
      </c>
      <c r="J228" s="170">
        <v>67.900000000000006</v>
      </c>
      <c r="K228" s="170">
        <v>72.099999999999994</v>
      </c>
      <c r="L228" s="170">
        <v>75.599999999999994</v>
      </c>
    </row>
    <row r="229" spans="1:12" ht="38.25" x14ac:dyDescent="0.2">
      <c r="A229" s="108" t="s">
        <v>62</v>
      </c>
      <c r="B229" s="104" t="s">
        <v>146</v>
      </c>
      <c r="C229" s="104">
        <v>0</v>
      </c>
      <c r="D229" s="104" t="s">
        <v>145</v>
      </c>
      <c r="E229" s="225" t="s">
        <v>401</v>
      </c>
      <c r="F229" s="104" t="s">
        <v>215</v>
      </c>
      <c r="G229" s="104"/>
      <c r="H229" s="104"/>
      <c r="I229" s="104"/>
      <c r="J229" s="170">
        <v>8599.5</v>
      </c>
      <c r="K229" s="170">
        <v>8599.5</v>
      </c>
      <c r="L229" s="170">
        <v>8599.6</v>
      </c>
    </row>
    <row r="230" spans="1:12" x14ac:dyDescent="0.2">
      <c r="A230" s="108" t="s">
        <v>63</v>
      </c>
      <c r="B230" s="104" t="s">
        <v>146</v>
      </c>
      <c r="C230" s="104">
        <v>0</v>
      </c>
      <c r="D230" s="104" t="s">
        <v>145</v>
      </c>
      <c r="E230" s="225" t="s">
        <v>401</v>
      </c>
      <c r="F230" s="104" t="s">
        <v>216</v>
      </c>
      <c r="G230" s="104"/>
      <c r="H230" s="104"/>
      <c r="I230" s="104"/>
      <c r="J230" s="170">
        <v>8599.5</v>
      </c>
      <c r="K230" s="170">
        <v>8599.5</v>
      </c>
      <c r="L230" s="170">
        <v>8599.6</v>
      </c>
    </row>
    <row r="231" spans="1:12" x14ac:dyDescent="0.2">
      <c r="A231" s="108" t="s">
        <v>69</v>
      </c>
      <c r="B231" s="104" t="s">
        <v>146</v>
      </c>
      <c r="C231" s="104">
        <v>0</v>
      </c>
      <c r="D231" s="104" t="s">
        <v>145</v>
      </c>
      <c r="E231" s="225" t="s">
        <v>401</v>
      </c>
      <c r="F231" s="104" t="s">
        <v>216</v>
      </c>
      <c r="G231" s="104" t="s">
        <v>17</v>
      </c>
      <c r="H231" s="104"/>
      <c r="I231" s="104"/>
      <c r="J231" s="170">
        <v>8599.5</v>
      </c>
      <c r="K231" s="170">
        <v>8599.5</v>
      </c>
      <c r="L231" s="170">
        <v>8599.6</v>
      </c>
    </row>
    <row r="232" spans="1:12" x14ac:dyDescent="0.2">
      <c r="A232" s="108" t="s">
        <v>76</v>
      </c>
      <c r="B232" s="104" t="s">
        <v>146</v>
      </c>
      <c r="C232" s="104">
        <v>0</v>
      </c>
      <c r="D232" s="104" t="s">
        <v>145</v>
      </c>
      <c r="E232" s="225" t="s">
        <v>401</v>
      </c>
      <c r="F232" s="104" t="s">
        <v>216</v>
      </c>
      <c r="G232" s="104" t="s">
        <v>17</v>
      </c>
      <c r="H232" s="104" t="s">
        <v>146</v>
      </c>
      <c r="I232" s="104"/>
      <c r="J232" s="170">
        <v>8599.5</v>
      </c>
      <c r="K232" s="170">
        <v>8599.5</v>
      </c>
      <c r="L232" s="170">
        <v>8599.6</v>
      </c>
    </row>
    <row r="233" spans="1:12" ht="25.5" x14ac:dyDescent="0.2">
      <c r="A233" s="108" t="s">
        <v>28</v>
      </c>
      <c r="B233" s="104" t="s">
        <v>146</v>
      </c>
      <c r="C233" s="104">
        <v>0</v>
      </c>
      <c r="D233" s="104" t="s">
        <v>145</v>
      </c>
      <c r="E233" s="225" t="s">
        <v>401</v>
      </c>
      <c r="F233" s="104" t="s">
        <v>216</v>
      </c>
      <c r="G233" s="104" t="s">
        <v>17</v>
      </c>
      <c r="H233" s="104" t="s">
        <v>146</v>
      </c>
      <c r="I233" s="104" t="s">
        <v>192</v>
      </c>
      <c r="J233" s="170">
        <v>8599.5</v>
      </c>
      <c r="K233" s="170">
        <v>8599.5</v>
      </c>
      <c r="L233" s="170">
        <v>8599.6</v>
      </c>
    </row>
    <row r="234" spans="1:12" ht="51" x14ac:dyDescent="0.2">
      <c r="A234" s="153" t="s">
        <v>524</v>
      </c>
      <c r="B234" s="376" t="s">
        <v>146</v>
      </c>
      <c r="C234" s="377">
        <v>0</v>
      </c>
      <c r="D234" s="376" t="s">
        <v>155</v>
      </c>
      <c r="E234" s="379"/>
      <c r="F234" s="155"/>
      <c r="G234" s="380"/>
      <c r="H234" s="380"/>
      <c r="I234" s="154"/>
      <c r="J234" s="170"/>
      <c r="K234" s="170"/>
      <c r="L234" s="170"/>
    </row>
    <row r="235" spans="1:12" ht="30" x14ac:dyDescent="0.2">
      <c r="A235" s="401" t="s">
        <v>527</v>
      </c>
      <c r="B235" s="395" t="s">
        <v>146</v>
      </c>
      <c r="C235" s="396">
        <v>0</v>
      </c>
      <c r="D235" s="395" t="s">
        <v>155</v>
      </c>
      <c r="E235" s="398">
        <v>42370</v>
      </c>
      <c r="F235" s="155"/>
      <c r="G235" s="399"/>
      <c r="H235" s="399"/>
      <c r="I235" s="154"/>
      <c r="J235" s="170"/>
      <c r="K235" s="170"/>
      <c r="L235" s="170"/>
    </row>
    <row r="236" spans="1:12" ht="38.25" x14ac:dyDescent="0.2">
      <c r="A236" s="400" t="s">
        <v>36</v>
      </c>
      <c r="B236" s="395" t="s">
        <v>146</v>
      </c>
      <c r="C236" s="396">
        <v>0</v>
      </c>
      <c r="D236" s="395" t="s">
        <v>155</v>
      </c>
      <c r="E236" s="398">
        <v>42370</v>
      </c>
      <c r="F236" s="155" t="s">
        <v>175</v>
      </c>
      <c r="G236" s="399"/>
      <c r="H236" s="399"/>
      <c r="I236" s="154"/>
      <c r="J236" s="170"/>
      <c r="K236" s="170"/>
      <c r="L236" s="170"/>
    </row>
    <row r="237" spans="1:12" ht="38.25" x14ac:dyDescent="0.2">
      <c r="A237" s="400" t="s">
        <v>37</v>
      </c>
      <c r="B237" s="395" t="s">
        <v>146</v>
      </c>
      <c r="C237" s="396">
        <v>0</v>
      </c>
      <c r="D237" s="395" t="s">
        <v>155</v>
      </c>
      <c r="E237" s="398">
        <v>42370</v>
      </c>
      <c r="F237" s="155" t="s">
        <v>193</v>
      </c>
      <c r="G237" s="399"/>
      <c r="H237" s="399"/>
      <c r="I237" s="154"/>
      <c r="J237" s="170"/>
      <c r="K237" s="170"/>
      <c r="L237" s="170"/>
    </row>
    <row r="238" spans="1:12" x14ac:dyDescent="0.2">
      <c r="A238" s="400" t="s">
        <v>54</v>
      </c>
      <c r="B238" s="395" t="s">
        <v>146</v>
      </c>
      <c r="C238" s="396">
        <v>0</v>
      </c>
      <c r="D238" s="395" t="s">
        <v>155</v>
      </c>
      <c r="E238" s="398">
        <v>42370</v>
      </c>
      <c r="F238" s="155" t="s">
        <v>193</v>
      </c>
      <c r="G238" s="399" t="s">
        <v>146</v>
      </c>
      <c r="H238" s="399"/>
      <c r="I238" s="154"/>
      <c r="J238" s="170"/>
      <c r="K238" s="170"/>
      <c r="L238" s="170"/>
    </row>
    <row r="239" spans="1:12" ht="31.5" x14ac:dyDescent="0.2">
      <c r="A239" s="79" t="s">
        <v>522</v>
      </c>
      <c r="B239" s="395" t="s">
        <v>146</v>
      </c>
      <c r="C239" s="396">
        <v>0</v>
      </c>
      <c r="D239" s="395" t="s">
        <v>155</v>
      </c>
      <c r="E239" s="398">
        <v>42370</v>
      </c>
      <c r="F239" s="155" t="s">
        <v>193</v>
      </c>
      <c r="G239" s="399" t="s">
        <v>146</v>
      </c>
      <c r="H239" s="399" t="s">
        <v>20</v>
      </c>
      <c r="I239" s="154"/>
      <c r="J239" s="170"/>
      <c r="K239" s="170"/>
      <c r="L239" s="170"/>
    </row>
    <row r="240" spans="1:12" ht="25.5" x14ac:dyDescent="0.2">
      <c r="A240" s="400" t="s">
        <v>28</v>
      </c>
      <c r="B240" s="395" t="s">
        <v>146</v>
      </c>
      <c r="C240" s="396">
        <v>0</v>
      </c>
      <c r="D240" s="395" t="s">
        <v>155</v>
      </c>
      <c r="E240" s="398">
        <v>42370</v>
      </c>
      <c r="F240" s="155" t="s">
        <v>193</v>
      </c>
      <c r="G240" s="399" t="s">
        <v>146</v>
      </c>
      <c r="H240" s="399" t="s">
        <v>20</v>
      </c>
      <c r="I240" s="154" t="s">
        <v>192</v>
      </c>
      <c r="J240" s="170"/>
      <c r="K240" s="170"/>
      <c r="L240" s="170"/>
    </row>
    <row r="241" spans="1:12" ht="120" x14ac:dyDescent="0.2">
      <c r="A241" s="184" t="s">
        <v>525</v>
      </c>
      <c r="B241" s="376" t="s">
        <v>146</v>
      </c>
      <c r="C241" s="377">
        <v>0</v>
      </c>
      <c r="D241" s="376" t="s">
        <v>155</v>
      </c>
      <c r="E241" s="379" t="s">
        <v>526</v>
      </c>
      <c r="F241" s="155"/>
      <c r="G241" s="380"/>
      <c r="H241" s="380"/>
      <c r="I241" s="154"/>
      <c r="J241" s="170"/>
      <c r="K241" s="170"/>
      <c r="L241" s="170"/>
    </row>
    <row r="242" spans="1:12" x14ac:dyDescent="0.2">
      <c r="A242" s="381" t="s">
        <v>99</v>
      </c>
      <c r="B242" s="376" t="s">
        <v>146</v>
      </c>
      <c r="C242" s="377">
        <v>0</v>
      </c>
      <c r="D242" s="376" t="s">
        <v>155</v>
      </c>
      <c r="E242" s="379" t="s">
        <v>526</v>
      </c>
      <c r="F242" s="155" t="s">
        <v>223</v>
      </c>
      <c r="G242" s="380"/>
      <c r="H242" s="380"/>
      <c r="I242" s="154"/>
      <c r="J242" s="170"/>
      <c r="K242" s="170"/>
      <c r="L242" s="170"/>
    </row>
    <row r="243" spans="1:12" x14ac:dyDescent="0.2">
      <c r="A243" s="381" t="s">
        <v>100</v>
      </c>
      <c r="B243" s="376" t="s">
        <v>146</v>
      </c>
      <c r="C243" s="377">
        <v>0</v>
      </c>
      <c r="D243" s="376" t="s">
        <v>155</v>
      </c>
      <c r="E243" s="379" t="s">
        <v>526</v>
      </c>
      <c r="F243" s="155" t="s">
        <v>224</v>
      </c>
      <c r="G243" s="380"/>
      <c r="H243" s="380"/>
      <c r="I243" s="154"/>
      <c r="J243" s="170"/>
      <c r="K243" s="170"/>
      <c r="L243" s="170"/>
    </row>
    <row r="244" spans="1:12" x14ac:dyDescent="0.2">
      <c r="A244" s="381" t="s">
        <v>54</v>
      </c>
      <c r="B244" s="376" t="s">
        <v>146</v>
      </c>
      <c r="C244" s="377">
        <v>0</v>
      </c>
      <c r="D244" s="376" t="s">
        <v>155</v>
      </c>
      <c r="E244" s="379" t="s">
        <v>526</v>
      </c>
      <c r="F244" s="155" t="s">
        <v>224</v>
      </c>
      <c r="G244" s="380" t="s">
        <v>146</v>
      </c>
      <c r="H244" s="380"/>
      <c r="I244" s="154"/>
      <c r="J244" s="170"/>
      <c r="K244" s="170"/>
      <c r="L244" s="170"/>
    </row>
    <row r="245" spans="1:12" ht="31.5" x14ac:dyDescent="0.2">
      <c r="A245" s="79" t="s">
        <v>522</v>
      </c>
      <c r="B245" s="376" t="s">
        <v>146</v>
      </c>
      <c r="C245" s="377">
        <v>0</v>
      </c>
      <c r="D245" s="376" t="s">
        <v>155</v>
      </c>
      <c r="E245" s="379" t="s">
        <v>526</v>
      </c>
      <c r="F245" s="155" t="s">
        <v>224</v>
      </c>
      <c r="G245" s="380" t="s">
        <v>146</v>
      </c>
      <c r="H245" s="380" t="s">
        <v>20</v>
      </c>
      <c r="I245" s="154"/>
      <c r="J245" s="170"/>
      <c r="K245" s="170"/>
      <c r="L245" s="170"/>
    </row>
    <row r="246" spans="1:12" ht="38.25" x14ac:dyDescent="0.2">
      <c r="A246" s="381" t="s">
        <v>339</v>
      </c>
      <c r="B246" s="376" t="s">
        <v>146</v>
      </c>
      <c r="C246" s="377">
        <v>0</v>
      </c>
      <c r="D246" s="376" t="s">
        <v>155</v>
      </c>
      <c r="E246" s="379" t="s">
        <v>526</v>
      </c>
      <c r="F246" s="155" t="s">
        <v>224</v>
      </c>
      <c r="G246" s="380" t="s">
        <v>146</v>
      </c>
      <c r="H246" s="380" t="s">
        <v>20</v>
      </c>
      <c r="I246" s="154" t="s">
        <v>176</v>
      </c>
      <c r="J246" s="170"/>
      <c r="K246" s="170"/>
      <c r="L246" s="170"/>
    </row>
    <row r="247" spans="1:12" ht="38.25" x14ac:dyDescent="0.2">
      <c r="A247" s="106" t="s">
        <v>382</v>
      </c>
      <c r="B247" s="113" t="s">
        <v>151</v>
      </c>
      <c r="C247" s="113"/>
      <c r="D247" s="113"/>
      <c r="E247" s="185"/>
      <c r="F247" s="113"/>
      <c r="G247" s="113"/>
      <c r="H247" s="113"/>
      <c r="I247" s="113"/>
      <c r="J247" s="390">
        <f>J248+J255+J262+J275</f>
        <v>34315.699999999997</v>
      </c>
      <c r="K247" s="390">
        <f>K248+K255+K262+K275</f>
        <v>38503.199999999997</v>
      </c>
      <c r="L247" s="390">
        <f>L248+L255+L262+L275</f>
        <v>38981.300000000003</v>
      </c>
    </row>
    <row r="248" spans="1:12" ht="25.5" x14ac:dyDescent="0.2">
      <c r="A248" s="343" t="s">
        <v>496</v>
      </c>
      <c r="B248" s="104" t="s">
        <v>151</v>
      </c>
      <c r="C248" s="104" t="s">
        <v>160</v>
      </c>
      <c r="D248" s="104" t="s">
        <v>144</v>
      </c>
      <c r="E248" s="104"/>
      <c r="F248" s="104"/>
      <c r="G248" s="104"/>
      <c r="H248" s="104"/>
      <c r="I248" s="104"/>
      <c r="J248" s="428">
        <v>4152.3</v>
      </c>
      <c r="K248" s="413">
        <v>2152.3000000000002</v>
      </c>
      <c r="L248" s="383">
        <v>2152.3000000000002</v>
      </c>
    </row>
    <row r="249" spans="1:12" x14ac:dyDescent="0.2">
      <c r="A249" s="108" t="s">
        <v>122</v>
      </c>
      <c r="B249" s="104" t="s">
        <v>151</v>
      </c>
      <c r="C249" s="104" t="s">
        <v>160</v>
      </c>
      <c r="D249" s="104" t="s">
        <v>144</v>
      </c>
      <c r="E249" s="104" t="s">
        <v>177</v>
      </c>
      <c r="F249" s="104"/>
      <c r="G249" s="104"/>
      <c r="H249" s="104"/>
      <c r="I249" s="104"/>
      <c r="J249" s="428">
        <v>4152.3</v>
      </c>
      <c r="K249" s="413">
        <v>2152.3000000000002</v>
      </c>
      <c r="L249" s="383">
        <v>2152.3000000000002</v>
      </c>
    </row>
    <row r="250" spans="1:12" ht="27.75" customHeight="1" x14ac:dyDescent="0.2">
      <c r="A250" s="108" t="s">
        <v>50</v>
      </c>
      <c r="B250" s="104" t="s">
        <v>151</v>
      </c>
      <c r="C250" s="104" t="s">
        <v>160</v>
      </c>
      <c r="D250" s="104" t="s">
        <v>144</v>
      </c>
      <c r="E250" s="104" t="s">
        <v>177</v>
      </c>
      <c r="F250" s="104" t="s">
        <v>166</v>
      </c>
      <c r="G250" s="104"/>
      <c r="H250" s="104"/>
      <c r="I250" s="104"/>
      <c r="J250" s="428">
        <v>4152.3</v>
      </c>
      <c r="K250" s="413">
        <v>2152.3000000000002</v>
      </c>
      <c r="L250" s="383">
        <v>2152.3000000000002</v>
      </c>
    </row>
    <row r="251" spans="1:12" x14ac:dyDescent="0.2">
      <c r="A251" s="108" t="s">
        <v>51</v>
      </c>
      <c r="B251" s="104" t="s">
        <v>151</v>
      </c>
      <c r="C251" s="104" t="s">
        <v>160</v>
      </c>
      <c r="D251" s="104" t="s">
        <v>144</v>
      </c>
      <c r="E251" s="104" t="s">
        <v>177</v>
      </c>
      <c r="F251" s="104" t="s">
        <v>178</v>
      </c>
      <c r="G251" s="104"/>
      <c r="H251" s="104"/>
      <c r="I251" s="104"/>
      <c r="J251" s="428">
        <v>4152.3</v>
      </c>
      <c r="K251" s="413">
        <v>2152.3000000000002</v>
      </c>
      <c r="L251" s="383">
        <v>2152.3000000000002</v>
      </c>
    </row>
    <row r="252" spans="1:12" x14ac:dyDescent="0.2">
      <c r="A252" s="108" t="s">
        <v>64</v>
      </c>
      <c r="B252" s="104" t="s">
        <v>151</v>
      </c>
      <c r="C252" s="104" t="s">
        <v>160</v>
      </c>
      <c r="D252" s="104" t="s">
        <v>144</v>
      </c>
      <c r="E252" s="104" t="s">
        <v>177</v>
      </c>
      <c r="F252" s="104" t="s">
        <v>178</v>
      </c>
      <c r="G252" s="104" t="s">
        <v>157</v>
      </c>
      <c r="H252" s="104"/>
      <c r="I252" s="104"/>
      <c r="J252" s="428">
        <v>4152.3</v>
      </c>
      <c r="K252" s="413">
        <v>2152.3000000000002</v>
      </c>
      <c r="L252" s="383">
        <v>2152.3000000000002</v>
      </c>
    </row>
    <row r="253" spans="1:12" x14ac:dyDescent="0.2">
      <c r="A253" s="108" t="s">
        <v>184</v>
      </c>
      <c r="B253" s="104" t="s">
        <v>151</v>
      </c>
      <c r="C253" s="104" t="s">
        <v>160</v>
      </c>
      <c r="D253" s="104" t="s">
        <v>144</v>
      </c>
      <c r="E253" s="104" t="s">
        <v>177</v>
      </c>
      <c r="F253" s="104" t="s">
        <v>178</v>
      </c>
      <c r="G253" s="104" t="s">
        <v>157</v>
      </c>
      <c r="H253" s="104" t="s">
        <v>155</v>
      </c>
      <c r="I253" s="104"/>
      <c r="J253" s="428">
        <v>4152.3</v>
      </c>
      <c r="K253" s="413">
        <v>2152.3000000000002</v>
      </c>
      <c r="L253" s="383">
        <v>2152.3000000000002</v>
      </c>
    </row>
    <row r="254" spans="1:12" ht="38.25" x14ac:dyDescent="0.2">
      <c r="A254" s="108" t="s">
        <v>181</v>
      </c>
      <c r="B254" s="104" t="s">
        <v>151</v>
      </c>
      <c r="C254" s="104" t="s">
        <v>160</v>
      </c>
      <c r="D254" s="104" t="s">
        <v>144</v>
      </c>
      <c r="E254" s="104" t="s">
        <v>177</v>
      </c>
      <c r="F254" s="104" t="s">
        <v>178</v>
      </c>
      <c r="G254" s="104" t="s">
        <v>157</v>
      </c>
      <c r="H254" s="104" t="s">
        <v>155</v>
      </c>
      <c r="I254" s="104" t="s">
        <v>205</v>
      </c>
      <c r="J254" s="428">
        <v>4152.3</v>
      </c>
      <c r="K254" s="413">
        <v>2152.3000000000002</v>
      </c>
      <c r="L254" s="383">
        <v>2152.3000000000002</v>
      </c>
    </row>
    <row r="255" spans="1:12" ht="25.5" x14ac:dyDescent="0.2">
      <c r="A255" s="332" t="s">
        <v>493</v>
      </c>
      <c r="B255" s="104" t="s">
        <v>151</v>
      </c>
      <c r="C255" s="104" t="s">
        <v>160</v>
      </c>
      <c r="D255" s="104" t="s">
        <v>155</v>
      </c>
      <c r="E255" s="104"/>
      <c r="F255" s="104"/>
      <c r="G255" s="104"/>
      <c r="H255" s="104"/>
      <c r="I255" s="104"/>
      <c r="J255" s="413">
        <v>706.9</v>
      </c>
      <c r="K255" s="413">
        <v>706.9</v>
      </c>
      <c r="L255" s="383">
        <v>706.9</v>
      </c>
    </row>
    <row r="256" spans="1:12" x14ac:dyDescent="0.2">
      <c r="A256" s="108" t="s">
        <v>127</v>
      </c>
      <c r="B256" s="104" t="s">
        <v>151</v>
      </c>
      <c r="C256" s="104" t="s">
        <v>160</v>
      </c>
      <c r="D256" s="104" t="s">
        <v>155</v>
      </c>
      <c r="E256" s="104" t="s">
        <v>217</v>
      </c>
      <c r="F256" s="104"/>
      <c r="G256" s="104"/>
      <c r="H256" s="104"/>
      <c r="I256" s="104"/>
      <c r="J256" s="413">
        <v>706.9</v>
      </c>
      <c r="K256" s="413">
        <v>706.9</v>
      </c>
      <c r="L256" s="383">
        <v>706.9</v>
      </c>
    </row>
    <row r="257" spans="1:12" ht="27" customHeight="1" x14ac:dyDescent="0.2">
      <c r="A257" s="108" t="s">
        <v>50</v>
      </c>
      <c r="B257" s="104" t="s">
        <v>151</v>
      </c>
      <c r="C257" s="104" t="s">
        <v>160</v>
      </c>
      <c r="D257" s="104" t="s">
        <v>155</v>
      </c>
      <c r="E257" s="104" t="s">
        <v>217</v>
      </c>
      <c r="F257" s="104" t="s">
        <v>166</v>
      </c>
      <c r="G257" s="104"/>
      <c r="H257" s="104"/>
      <c r="I257" s="104"/>
      <c r="J257" s="413">
        <v>706.9</v>
      </c>
      <c r="K257" s="413">
        <v>706.9</v>
      </c>
      <c r="L257" s="383">
        <v>706.9</v>
      </c>
    </row>
    <row r="258" spans="1:12" x14ac:dyDescent="0.2">
      <c r="A258" s="108" t="s">
        <v>51</v>
      </c>
      <c r="B258" s="104" t="s">
        <v>151</v>
      </c>
      <c r="C258" s="104" t="s">
        <v>160</v>
      </c>
      <c r="D258" s="104" t="s">
        <v>155</v>
      </c>
      <c r="E258" s="104" t="s">
        <v>217</v>
      </c>
      <c r="F258" s="104" t="s">
        <v>178</v>
      </c>
      <c r="G258" s="104"/>
      <c r="H258" s="104"/>
      <c r="I258" s="104"/>
      <c r="J258" s="413">
        <v>706.9</v>
      </c>
      <c r="K258" s="413">
        <v>706.9</v>
      </c>
      <c r="L258" s="383">
        <v>706.9</v>
      </c>
    </row>
    <row r="259" spans="1:12" x14ac:dyDescent="0.2">
      <c r="A259" s="108" t="s">
        <v>68</v>
      </c>
      <c r="B259" s="104" t="s">
        <v>151</v>
      </c>
      <c r="C259" s="104" t="s">
        <v>160</v>
      </c>
      <c r="D259" s="104" t="s">
        <v>155</v>
      </c>
      <c r="E259" s="104" t="s">
        <v>217</v>
      </c>
      <c r="F259" s="104" t="s">
        <v>178</v>
      </c>
      <c r="G259" s="104" t="s">
        <v>147</v>
      </c>
      <c r="H259" s="104"/>
      <c r="I259" s="104"/>
      <c r="J259" s="413">
        <v>706.9</v>
      </c>
      <c r="K259" s="413">
        <v>706.9</v>
      </c>
      <c r="L259" s="383">
        <v>706.9</v>
      </c>
    </row>
    <row r="260" spans="1:12" x14ac:dyDescent="0.2">
      <c r="A260" s="108" t="s">
        <v>126</v>
      </c>
      <c r="B260" s="104" t="s">
        <v>151</v>
      </c>
      <c r="C260" s="104" t="s">
        <v>160</v>
      </c>
      <c r="D260" s="104" t="s">
        <v>155</v>
      </c>
      <c r="E260" s="104" t="s">
        <v>217</v>
      </c>
      <c r="F260" s="104" t="s">
        <v>178</v>
      </c>
      <c r="G260" s="104" t="s">
        <v>147</v>
      </c>
      <c r="H260" s="104" t="s">
        <v>144</v>
      </c>
      <c r="I260" s="104"/>
      <c r="J260" s="413">
        <v>706.9</v>
      </c>
      <c r="K260" s="413">
        <v>706.9</v>
      </c>
      <c r="L260" s="383">
        <v>706.9</v>
      </c>
    </row>
    <row r="261" spans="1:12" ht="38.25" x14ac:dyDescent="0.2">
      <c r="A261" s="108" t="s">
        <v>181</v>
      </c>
      <c r="B261" s="104" t="s">
        <v>151</v>
      </c>
      <c r="C261" s="104" t="s">
        <v>160</v>
      </c>
      <c r="D261" s="104" t="s">
        <v>155</v>
      </c>
      <c r="E261" s="104" t="s">
        <v>217</v>
      </c>
      <c r="F261" s="104" t="s">
        <v>178</v>
      </c>
      <c r="G261" s="104" t="s">
        <v>147</v>
      </c>
      <c r="H261" s="104" t="s">
        <v>144</v>
      </c>
      <c r="I261" s="104" t="s">
        <v>205</v>
      </c>
      <c r="J261" s="413">
        <v>706.9</v>
      </c>
      <c r="K261" s="413">
        <v>706.9</v>
      </c>
      <c r="L261" s="383">
        <v>706.9</v>
      </c>
    </row>
    <row r="262" spans="1:12" ht="76.5" x14ac:dyDescent="0.2">
      <c r="A262" s="332" t="s">
        <v>494</v>
      </c>
      <c r="B262" s="104" t="s">
        <v>151</v>
      </c>
      <c r="C262" s="104" t="s">
        <v>160</v>
      </c>
      <c r="D262" s="104" t="s">
        <v>151</v>
      </c>
      <c r="E262" s="104"/>
      <c r="F262" s="104"/>
      <c r="G262" s="104"/>
      <c r="H262" s="104"/>
      <c r="I262" s="104"/>
      <c r="J262" s="428">
        <v>19601.5</v>
      </c>
      <c r="K262" s="417">
        <v>28789</v>
      </c>
      <c r="L262" s="417">
        <v>29267.1</v>
      </c>
    </row>
    <row r="263" spans="1:12" ht="25.5" x14ac:dyDescent="0.2">
      <c r="A263" s="108" t="s">
        <v>128</v>
      </c>
      <c r="B263" s="104" t="s">
        <v>151</v>
      </c>
      <c r="C263" s="104" t="s">
        <v>160</v>
      </c>
      <c r="D263" s="104" t="s">
        <v>151</v>
      </c>
      <c r="E263" s="104" t="s">
        <v>304</v>
      </c>
      <c r="F263" s="104"/>
      <c r="G263" s="104"/>
      <c r="H263" s="104"/>
      <c r="I263" s="104"/>
      <c r="J263" s="428">
        <v>19601.5</v>
      </c>
      <c r="K263" s="417">
        <v>28789</v>
      </c>
      <c r="L263" s="417">
        <v>29267.1</v>
      </c>
    </row>
    <row r="264" spans="1:12" ht="29.25" customHeight="1" x14ac:dyDescent="0.2">
      <c r="A264" s="108" t="s">
        <v>50</v>
      </c>
      <c r="B264" s="104" t="s">
        <v>151</v>
      </c>
      <c r="C264" s="104" t="s">
        <v>160</v>
      </c>
      <c r="D264" s="104" t="s">
        <v>151</v>
      </c>
      <c r="E264" s="104" t="s">
        <v>304</v>
      </c>
      <c r="F264" s="104" t="s">
        <v>166</v>
      </c>
      <c r="G264" s="104"/>
      <c r="H264" s="104"/>
      <c r="I264" s="104"/>
      <c r="J264" s="428">
        <v>19601.5</v>
      </c>
      <c r="K264" s="417">
        <v>28789</v>
      </c>
      <c r="L264" s="417">
        <v>29267.1</v>
      </c>
    </row>
    <row r="265" spans="1:12" x14ac:dyDescent="0.2">
      <c r="A265" s="108" t="s">
        <v>51</v>
      </c>
      <c r="B265" s="104" t="s">
        <v>151</v>
      </c>
      <c r="C265" s="104" t="s">
        <v>160</v>
      </c>
      <c r="D265" s="104" t="s">
        <v>151</v>
      </c>
      <c r="E265" s="104" t="s">
        <v>304</v>
      </c>
      <c r="F265" s="104" t="s">
        <v>178</v>
      </c>
      <c r="G265" s="104"/>
      <c r="H265" s="104"/>
      <c r="I265" s="104"/>
      <c r="J265" s="428">
        <v>19601.5</v>
      </c>
      <c r="K265" s="417">
        <v>28789</v>
      </c>
      <c r="L265" s="417">
        <v>29267.1</v>
      </c>
    </row>
    <row r="266" spans="1:12" x14ac:dyDescent="0.2">
      <c r="A266" s="108" t="s">
        <v>139</v>
      </c>
      <c r="B266" s="104" t="s">
        <v>151</v>
      </c>
      <c r="C266" s="104" t="s">
        <v>160</v>
      </c>
      <c r="D266" s="104" t="s">
        <v>151</v>
      </c>
      <c r="E266" s="104" t="s">
        <v>304</v>
      </c>
      <c r="F266" s="104" t="s">
        <v>178</v>
      </c>
      <c r="G266" s="104" t="s">
        <v>147</v>
      </c>
      <c r="H266" s="104"/>
      <c r="I266" s="104"/>
      <c r="J266" s="428">
        <v>19601.5</v>
      </c>
      <c r="K266" s="417">
        <v>28789</v>
      </c>
      <c r="L266" s="417">
        <v>29267.1</v>
      </c>
    </row>
    <row r="267" spans="1:12" x14ac:dyDescent="0.2">
      <c r="A267" s="108" t="s">
        <v>126</v>
      </c>
      <c r="B267" s="104" t="s">
        <v>151</v>
      </c>
      <c r="C267" s="104" t="s">
        <v>160</v>
      </c>
      <c r="D267" s="104" t="s">
        <v>151</v>
      </c>
      <c r="E267" s="104" t="s">
        <v>304</v>
      </c>
      <c r="F267" s="104" t="s">
        <v>178</v>
      </c>
      <c r="G267" s="104" t="s">
        <v>147</v>
      </c>
      <c r="H267" s="104" t="s">
        <v>144</v>
      </c>
      <c r="I267" s="104"/>
      <c r="J267" s="428">
        <v>19601.5</v>
      </c>
      <c r="K267" s="417">
        <v>28789</v>
      </c>
      <c r="L267" s="417">
        <v>29267.1</v>
      </c>
    </row>
    <row r="268" spans="1:12" ht="38.25" x14ac:dyDescent="0.2">
      <c r="A268" s="108" t="s">
        <v>181</v>
      </c>
      <c r="B268" s="104" t="s">
        <v>151</v>
      </c>
      <c r="C268" s="104" t="s">
        <v>160</v>
      </c>
      <c r="D268" s="104" t="s">
        <v>151</v>
      </c>
      <c r="E268" s="104" t="s">
        <v>304</v>
      </c>
      <c r="F268" s="104" t="s">
        <v>178</v>
      </c>
      <c r="G268" s="104" t="s">
        <v>147</v>
      </c>
      <c r="H268" s="104" t="s">
        <v>144</v>
      </c>
      <c r="I268" s="104" t="s">
        <v>205</v>
      </c>
      <c r="J268" s="428">
        <v>19601.5</v>
      </c>
      <c r="K268" s="417">
        <v>28789</v>
      </c>
      <c r="L268" s="417">
        <v>29267.1</v>
      </c>
    </row>
    <row r="269" spans="1:12" ht="25.5" x14ac:dyDescent="0.2">
      <c r="A269" s="108" t="s">
        <v>129</v>
      </c>
      <c r="B269" s="104" t="s">
        <v>151</v>
      </c>
      <c r="C269" s="104" t="s">
        <v>160</v>
      </c>
      <c r="D269" s="104" t="s">
        <v>152</v>
      </c>
      <c r="E269" s="104"/>
      <c r="F269" s="104"/>
      <c r="G269" s="104"/>
      <c r="H269" s="104"/>
      <c r="I269" s="104"/>
      <c r="J269" s="387">
        <v>9855</v>
      </c>
      <c r="K269" s="387">
        <v>6855</v>
      </c>
      <c r="L269" s="387">
        <v>6855</v>
      </c>
    </row>
    <row r="270" spans="1:12" x14ac:dyDescent="0.2">
      <c r="A270" s="108" t="s">
        <v>130</v>
      </c>
      <c r="B270" s="104" t="s">
        <v>151</v>
      </c>
      <c r="C270" s="104" t="s">
        <v>160</v>
      </c>
      <c r="D270" s="104" t="s">
        <v>152</v>
      </c>
      <c r="E270" s="168" t="s">
        <v>381</v>
      </c>
      <c r="F270" s="104"/>
      <c r="G270" s="104"/>
      <c r="H270" s="104"/>
      <c r="I270" s="104"/>
      <c r="J270" s="387">
        <v>9855</v>
      </c>
      <c r="K270" s="387">
        <v>6855</v>
      </c>
      <c r="L270" s="387">
        <v>6855</v>
      </c>
    </row>
    <row r="271" spans="1:12" ht="27" customHeight="1" x14ac:dyDescent="0.2">
      <c r="A271" s="108" t="s">
        <v>50</v>
      </c>
      <c r="B271" s="104" t="s">
        <v>151</v>
      </c>
      <c r="C271" s="104" t="s">
        <v>160</v>
      </c>
      <c r="D271" s="104" t="s">
        <v>152</v>
      </c>
      <c r="E271" s="168" t="s">
        <v>381</v>
      </c>
      <c r="F271" s="104" t="s">
        <v>166</v>
      </c>
      <c r="G271" s="104"/>
      <c r="H271" s="104"/>
      <c r="I271" s="104"/>
      <c r="J271" s="387">
        <v>9855</v>
      </c>
      <c r="K271" s="387">
        <v>6855</v>
      </c>
      <c r="L271" s="387">
        <v>6855</v>
      </c>
    </row>
    <row r="272" spans="1:12" x14ac:dyDescent="0.2">
      <c r="A272" s="108" t="s">
        <v>51</v>
      </c>
      <c r="B272" s="104" t="s">
        <v>151</v>
      </c>
      <c r="C272" s="104" t="s">
        <v>160</v>
      </c>
      <c r="D272" s="104" t="s">
        <v>152</v>
      </c>
      <c r="E272" s="168" t="s">
        <v>381</v>
      </c>
      <c r="F272" s="104" t="s">
        <v>178</v>
      </c>
      <c r="G272" s="104"/>
      <c r="H272" s="104"/>
      <c r="I272" s="104"/>
      <c r="J272" s="387">
        <v>9855</v>
      </c>
      <c r="K272" s="387">
        <v>6855</v>
      </c>
      <c r="L272" s="387">
        <v>6855</v>
      </c>
    </row>
    <row r="273" spans="1:12" x14ac:dyDescent="0.2">
      <c r="A273" s="108" t="s">
        <v>68</v>
      </c>
      <c r="B273" s="104" t="s">
        <v>151</v>
      </c>
      <c r="C273" s="104" t="s">
        <v>160</v>
      </c>
      <c r="D273" s="104" t="s">
        <v>152</v>
      </c>
      <c r="E273" s="168" t="s">
        <v>381</v>
      </c>
      <c r="F273" s="104" t="s">
        <v>178</v>
      </c>
      <c r="G273" s="104" t="s">
        <v>147</v>
      </c>
      <c r="H273" s="104"/>
      <c r="I273" s="104"/>
      <c r="J273" s="387">
        <v>9855</v>
      </c>
      <c r="K273" s="387">
        <v>6855</v>
      </c>
      <c r="L273" s="387">
        <v>6855</v>
      </c>
    </row>
    <row r="274" spans="1:12" x14ac:dyDescent="0.2">
      <c r="A274" s="108" t="s">
        <v>126</v>
      </c>
      <c r="B274" s="104" t="s">
        <v>151</v>
      </c>
      <c r="C274" s="104" t="s">
        <v>160</v>
      </c>
      <c r="D274" s="104" t="s">
        <v>152</v>
      </c>
      <c r="E274" s="168" t="s">
        <v>381</v>
      </c>
      <c r="F274" s="104" t="s">
        <v>178</v>
      </c>
      <c r="G274" s="104" t="s">
        <v>147</v>
      </c>
      <c r="H274" s="104" t="s">
        <v>144</v>
      </c>
      <c r="I274" s="104"/>
      <c r="J274" s="387">
        <v>9855</v>
      </c>
      <c r="K274" s="387">
        <v>6855</v>
      </c>
      <c r="L274" s="387">
        <v>6855</v>
      </c>
    </row>
    <row r="275" spans="1:12" ht="38.25" x14ac:dyDescent="0.2">
      <c r="A275" s="108" t="s">
        <v>181</v>
      </c>
      <c r="B275" s="104" t="s">
        <v>151</v>
      </c>
      <c r="C275" s="104" t="s">
        <v>160</v>
      </c>
      <c r="D275" s="104" t="s">
        <v>152</v>
      </c>
      <c r="E275" s="168" t="s">
        <v>381</v>
      </c>
      <c r="F275" s="104" t="s">
        <v>178</v>
      </c>
      <c r="G275" s="104" t="s">
        <v>147</v>
      </c>
      <c r="H275" s="104" t="s">
        <v>144</v>
      </c>
      <c r="I275" s="158" t="s">
        <v>205</v>
      </c>
      <c r="J275" s="387">
        <v>9855</v>
      </c>
      <c r="K275" s="387">
        <v>6855</v>
      </c>
      <c r="L275" s="387">
        <v>6855</v>
      </c>
    </row>
    <row r="276" spans="1:12" ht="47.25" x14ac:dyDescent="0.2">
      <c r="A276" s="127" t="s">
        <v>507</v>
      </c>
      <c r="B276" s="347" t="s">
        <v>151</v>
      </c>
      <c r="C276" s="347" t="s">
        <v>160</v>
      </c>
      <c r="D276" s="347" t="s">
        <v>157</v>
      </c>
      <c r="E276" s="347"/>
      <c r="F276" s="347"/>
      <c r="G276" s="347"/>
      <c r="H276" s="154"/>
      <c r="I276" s="458"/>
      <c r="J276" s="393"/>
      <c r="K276" s="387"/>
      <c r="L276" s="387"/>
    </row>
    <row r="277" spans="1:12" ht="60" x14ac:dyDescent="0.2">
      <c r="A277" s="184" t="s">
        <v>512</v>
      </c>
      <c r="B277" s="354" t="s">
        <v>151</v>
      </c>
      <c r="C277" s="354" t="s">
        <v>160</v>
      </c>
      <c r="D277" s="354" t="s">
        <v>157</v>
      </c>
      <c r="E277" s="354" t="s">
        <v>513</v>
      </c>
      <c r="F277" s="354"/>
      <c r="G277" s="354"/>
      <c r="H277" s="154"/>
      <c r="I277" s="458"/>
      <c r="J277" s="393"/>
      <c r="K277" s="387"/>
      <c r="L277" s="387"/>
    </row>
    <row r="278" spans="1:12" ht="38.25" x14ac:dyDescent="0.2">
      <c r="A278" s="355" t="s">
        <v>50</v>
      </c>
      <c r="B278" s="354" t="s">
        <v>151</v>
      </c>
      <c r="C278" s="354" t="s">
        <v>160</v>
      </c>
      <c r="D278" s="354" t="s">
        <v>157</v>
      </c>
      <c r="E278" s="354" t="s">
        <v>513</v>
      </c>
      <c r="F278" s="354" t="s">
        <v>166</v>
      </c>
      <c r="G278" s="354"/>
      <c r="H278" s="354"/>
      <c r="I278" s="261"/>
      <c r="J278" s="393"/>
      <c r="K278" s="387"/>
      <c r="L278" s="387"/>
    </row>
    <row r="279" spans="1:12" x14ac:dyDescent="0.2">
      <c r="A279" s="355" t="s">
        <v>51</v>
      </c>
      <c r="B279" s="354" t="s">
        <v>151</v>
      </c>
      <c r="C279" s="354" t="s">
        <v>160</v>
      </c>
      <c r="D279" s="354" t="s">
        <v>157</v>
      </c>
      <c r="E279" s="354" t="s">
        <v>513</v>
      </c>
      <c r="F279" s="354" t="s">
        <v>178</v>
      </c>
      <c r="G279" s="354"/>
      <c r="H279" s="354"/>
      <c r="I279" s="354"/>
      <c r="J279" s="393"/>
      <c r="K279" s="387"/>
      <c r="L279" s="387"/>
    </row>
    <row r="280" spans="1:12" x14ac:dyDescent="0.2">
      <c r="A280" s="355" t="s">
        <v>68</v>
      </c>
      <c r="B280" s="354" t="s">
        <v>151</v>
      </c>
      <c r="C280" s="354" t="s">
        <v>160</v>
      </c>
      <c r="D280" s="354" t="s">
        <v>157</v>
      </c>
      <c r="E280" s="354" t="s">
        <v>513</v>
      </c>
      <c r="F280" s="354" t="s">
        <v>178</v>
      </c>
      <c r="G280" s="354" t="s">
        <v>147</v>
      </c>
      <c r="H280" s="354"/>
      <c r="I280" s="354"/>
      <c r="J280" s="393"/>
      <c r="K280" s="387"/>
      <c r="L280" s="387"/>
    </row>
    <row r="281" spans="1:12" x14ac:dyDescent="0.2">
      <c r="A281" s="355" t="s">
        <v>126</v>
      </c>
      <c r="B281" s="354" t="s">
        <v>151</v>
      </c>
      <c r="C281" s="354" t="s">
        <v>160</v>
      </c>
      <c r="D281" s="354" t="s">
        <v>157</v>
      </c>
      <c r="E281" s="354" t="s">
        <v>513</v>
      </c>
      <c r="F281" s="354" t="s">
        <v>178</v>
      </c>
      <c r="G281" s="354" t="s">
        <v>147</v>
      </c>
      <c r="H281" s="354" t="s">
        <v>144</v>
      </c>
      <c r="I281" s="354"/>
      <c r="J281" s="393"/>
      <c r="K281" s="387"/>
      <c r="L281" s="387"/>
    </row>
    <row r="282" spans="1:12" ht="38.25" x14ac:dyDescent="0.2">
      <c r="A282" s="355" t="s">
        <v>181</v>
      </c>
      <c r="B282" s="354" t="s">
        <v>151</v>
      </c>
      <c r="C282" s="354" t="s">
        <v>160</v>
      </c>
      <c r="D282" s="354" t="s">
        <v>157</v>
      </c>
      <c r="E282" s="354" t="s">
        <v>513</v>
      </c>
      <c r="F282" s="354" t="s">
        <v>178</v>
      </c>
      <c r="G282" s="354" t="s">
        <v>147</v>
      </c>
      <c r="H282" s="354" t="s">
        <v>144</v>
      </c>
      <c r="I282" s="158" t="s">
        <v>205</v>
      </c>
      <c r="J282" s="393"/>
      <c r="K282" s="387"/>
      <c r="L282" s="387"/>
    </row>
    <row r="283" spans="1:12" ht="30" x14ac:dyDescent="0.2">
      <c r="A283" s="324" t="s">
        <v>476</v>
      </c>
      <c r="B283" s="322" t="s">
        <v>151</v>
      </c>
      <c r="C283" s="322" t="s">
        <v>160</v>
      </c>
      <c r="D283" s="347" t="s">
        <v>157</v>
      </c>
      <c r="E283" s="322" t="s">
        <v>477</v>
      </c>
      <c r="F283" s="322"/>
      <c r="G283" s="322"/>
      <c r="H283" s="154"/>
      <c r="I283" s="458"/>
      <c r="J283" s="393"/>
      <c r="K283" s="387"/>
      <c r="L283" s="387"/>
    </row>
    <row r="284" spans="1:12" ht="38.25" x14ac:dyDescent="0.2">
      <c r="A284" s="323" t="s">
        <v>50</v>
      </c>
      <c r="B284" s="322" t="s">
        <v>151</v>
      </c>
      <c r="C284" s="322" t="s">
        <v>160</v>
      </c>
      <c r="D284" s="347" t="s">
        <v>157</v>
      </c>
      <c r="E284" s="322" t="s">
        <v>477</v>
      </c>
      <c r="F284" s="322" t="s">
        <v>166</v>
      </c>
      <c r="G284" s="322"/>
      <c r="H284" s="322"/>
      <c r="I284" s="261"/>
      <c r="J284" s="393"/>
      <c r="K284" s="387"/>
      <c r="L284" s="387"/>
    </row>
    <row r="285" spans="1:12" x14ac:dyDescent="0.2">
      <c r="A285" s="323" t="s">
        <v>51</v>
      </c>
      <c r="B285" s="322" t="s">
        <v>151</v>
      </c>
      <c r="C285" s="322" t="s">
        <v>160</v>
      </c>
      <c r="D285" s="347" t="s">
        <v>157</v>
      </c>
      <c r="E285" s="322" t="s">
        <v>477</v>
      </c>
      <c r="F285" s="322" t="s">
        <v>178</v>
      </c>
      <c r="G285" s="322"/>
      <c r="H285" s="322"/>
      <c r="I285" s="322"/>
      <c r="J285" s="393"/>
      <c r="K285" s="387"/>
      <c r="L285" s="387"/>
    </row>
    <row r="286" spans="1:12" x14ac:dyDescent="0.2">
      <c r="A286" s="323" t="s">
        <v>68</v>
      </c>
      <c r="B286" s="322" t="s">
        <v>151</v>
      </c>
      <c r="C286" s="322" t="s">
        <v>160</v>
      </c>
      <c r="D286" s="347" t="s">
        <v>157</v>
      </c>
      <c r="E286" s="322" t="s">
        <v>477</v>
      </c>
      <c r="F286" s="322" t="s">
        <v>178</v>
      </c>
      <c r="G286" s="322" t="s">
        <v>147</v>
      </c>
      <c r="H286" s="322"/>
      <c r="I286" s="322"/>
      <c r="J286" s="393"/>
      <c r="K286" s="387"/>
      <c r="L286" s="387"/>
    </row>
    <row r="287" spans="1:12" x14ac:dyDescent="0.2">
      <c r="A287" s="323" t="s">
        <v>126</v>
      </c>
      <c r="B287" s="322" t="s">
        <v>151</v>
      </c>
      <c r="C287" s="322" t="s">
        <v>160</v>
      </c>
      <c r="D287" s="347" t="s">
        <v>157</v>
      </c>
      <c r="E287" s="322" t="s">
        <v>477</v>
      </c>
      <c r="F287" s="322" t="s">
        <v>178</v>
      </c>
      <c r="G287" s="322" t="s">
        <v>147</v>
      </c>
      <c r="H287" s="322" t="s">
        <v>144</v>
      </c>
      <c r="I287" s="322"/>
      <c r="J287" s="393"/>
      <c r="K287" s="387"/>
      <c r="L287" s="387"/>
    </row>
    <row r="288" spans="1:12" ht="38.25" x14ac:dyDescent="0.2">
      <c r="A288" s="323" t="s">
        <v>181</v>
      </c>
      <c r="B288" s="322" t="s">
        <v>151</v>
      </c>
      <c r="C288" s="322" t="s">
        <v>160</v>
      </c>
      <c r="D288" s="347" t="s">
        <v>157</v>
      </c>
      <c r="E288" s="322" t="s">
        <v>477</v>
      </c>
      <c r="F288" s="322" t="s">
        <v>178</v>
      </c>
      <c r="G288" s="322" t="s">
        <v>147</v>
      </c>
      <c r="H288" s="322" t="s">
        <v>144</v>
      </c>
      <c r="I288" s="322" t="s">
        <v>205</v>
      </c>
      <c r="J288" s="393"/>
      <c r="K288" s="387"/>
      <c r="L288" s="387"/>
    </row>
    <row r="289" spans="1:12" ht="46.5" customHeight="1" x14ac:dyDescent="0.2">
      <c r="A289" s="106" t="s">
        <v>583</v>
      </c>
      <c r="B289" s="113" t="s">
        <v>152</v>
      </c>
      <c r="C289" s="113"/>
      <c r="D289" s="113"/>
      <c r="E289" s="113"/>
      <c r="F289" s="113"/>
      <c r="G289" s="113"/>
      <c r="H289" s="113"/>
      <c r="I289" s="113"/>
      <c r="J289" s="389">
        <v>87</v>
      </c>
      <c r="K289" s="389">
        <v>87</v>
      </c>
      <c r="L289" s="389">
        <v>87</v>
      </c>
    </row>
    <row r="290" spans="1:12" ht="25.5" x14ac:dyDescent="0.2">
      <c r="A290" s="108" t="s">
        <v>326</v>
      </c>
      <c r="B290" s="104" t="s">
        <v>152</v>
      </c>
      <c r="C290" s="104" t="s">
        <v>160</v>
      </c>
      <c r="D290" s="104" t="s">
        <v>144</v>
      </c>
      <c r="E290" s="104"/>
      <c r="F290" s="104"/>
      <c r="G290" s="104"/>
      <c r="H290" s="104"/>
      <c r="I290" s="104"/>
      <c r="J290" s="413">
        <v>55</v>
      </c>
      <c r="K290" s="413">
        <v>55</v>
      </c>
      <c r="L290" s="383">
        <v>55</v>
      </c>
    </row>
    <row r="291" spans="1:12" ht="25.5" x14ac:dyDescent="0.2">
      <c r="A291" s="108" t="s">
        <v>82</v>
      </c>
      <c r="B291" s="104" t="s">
        <v>152</v>
      </c>
      <c r="C291" s="104" t="s">
        <v>160</v>
      </c>
      <c r="D291" s="104" t="s">
        <v>144</v>
      </c>
      <c r="E291" s="104" t="s">
        <v>219</v>
      </c>
      <c r="F291" s="104"/>
      <c r="G291" s="104"/>
      <c r="H291" s="104"/>
      <c r="I291" s="104"/>
      <c r="J291" s="413">
        <v>55</v>
      </c>
      <c r="K291" s="413">
        <v>55</v>
      </c>
      <c r="L291" s="383">
        <v>55</v>
      </c>
    </row>
    <row r="292" spans="1:12" ht="38.25" x14ac:dyDescent="0.2">
      <c r="A292" s="108" t="s">
        <v>36</v>
      </c>
      <c r="B292" s="104" t="s">
        <v>152</v>
      </c>
      <c r="C292" s="104" t="s">
        <v>160</v>
      </c>
      <c r="D292" s="104" t="s">
        <v>144</v>
      </c>
      <c r="E292" s="104" t="s">
        <v>219</v>
      </c>
      <c r="F292" s="104" t="s">
        <v>175</v>
      </c>
      <c r="G292" s="104"/>
      <c r="H292" s="104"/>
      <c r="I292" s="104"/>
      <c r="J292" s="413">
        <v>55</v>
      </c>
      <c r="K292" s="413">
        <v>55</v>
      </c>
      <c r="L292" s="383">
        <v>55</v>
      </c>
    </row>
    <row r="293" spans="1:12" ht="27" customHeight="1" x14ac:dyDescent="0.2">
      <c r="A293" s="108" t="s">
        <v>37</v>
      </c>
      <c r="B293" s="104" t="s">
        <v>152</v>
      </c>
      <c r="C293" s="104" t="s">
        <v>160</v>
      </c>
      <c r="D293" s="104" t="s">
        <v>144</v>
      </c>
      <c r="E293" s="104" t="s">
        <v>219</v>
      </c>
      <c r="F293" s="104" t="s">
        <v>193</v>
      </c>
      <c r="G293" s="104"/>
      <c r="H293" s="104"/>
      <c r="I293" s="104"/>
      <c r="J293" s="413">
        <v>55</v>
      </c>
      <c r="K293" s="413">
        <v>55</v>
      </c>
      <c r="L293" s="383">
        <v>55</v>
      </c>
    </row>
    <row r="294" spans="1:12" x14ac:dyDescent="0.2">
      <c r="A294" s="108" t="s">
        <v>78</v>
      </c>
      <c r="B294" s="104" t="s">
        <v>152</v>
      </c>
      <c r="C294" s="104" t="s">
        <v>160</v>
      </c>
      <c r="D294" s="104" t="s">
        <v>144</v>
      </c>
      <c r="E294" s="104" t="s">
        <v>219</v>
      </c>
      <c r="F294" s="104" t="s">
        <v>193</v>
      </c>
      <c r="G294" s="104" t="s">
        <v>18</v>
      </c>
      <c r="H294" s="104"/>
      <c r="I294" s="104"/>
      <c r="J294" s="413">
        <v>55</v>
      </c>
      <c r="K294" s="413">
        <v>55</v>
      </c>
      <c r="L294" s="383">
        <v>55</v>
      </c>
    </row>
    <row r="295" spans="1:12" x14ac:dyDescent="0.2">
      <c r="A295" s="108" t="s">
        <v>185</v>
      </c>
      <c r="B295" s="104" t="s">
        <v>152</v>
      </c>
      <c r="C295" s="104" t="s">
        <v>160</v>
      </c>
      <c r="D295" s="104" t="s">
        <v>144</v>
      </c>
      <c r="E295" s="104" t="s">
        <v>219</v>
      </c>
      <c r="F295" s="104" t="s">
        <v>193</v>
      </c>
      <c r="G295" s="104" t="s">
        <v>18</v>
      </c>
      <c r="H295" s="104" t="s">
        <v>144</v>
      </c>
      <c r="I295" s="104"/>
      <c r="J295" s="413">
        <v>55</v>
      </c>
      <c r="K295" s="413">
        <v>55</v>
      </c>
      <c r="L295" s="383">
        <v>55</v>
      </c>
    </row>
    <row r="296" spans="1:12" ht="25.5" x14ac:dyDescent="0.2">
      <c r="A296" s="108" t="s">
        <v>28</v>
      </c>
      <c r="B296" s="104" t="s">
        <v>152</v>
      </c>
      <c r="C296" s="104" t="s">
        <v>160</v>
      </c>
      <c r="D296" s="104" t="s">
        <v>144</v>
      </c>
      <c r="E296" s="104" t="s">
        <v>219</v>
      </c>
      <c r="F296" s="104" t="s">
        <v>193</v>
      </c>
      <c r="G296" s="104" t="s">
        <v>18</v>
      </c>
      <c r="H296" s="104" t="s">
        <v>144</v>
      </c>
      <c r="I296" s="104" t="s">
        <v>192</v>
      </c>
      <c r="J296" s="413">
        <v>55</v>
      </c>
      <c r="K296" s="413">
        <v>55</v>
      </c>
      <c r="L296" s="383">
        <v>55</v>
      </c>
    </row>
    <row r="297" spans="1:12" ht="25.5" x14ac:dyDescent="0.2">
      <c r="A297" s="108" t="s">
        <v>186</v>
      </c>
      <c r="B297" s="104" t="s">
        <v>152</v>
      </c>
      <c r="C297" s="104" t="s">
        <v>160</v>
      </c>
      <c r="D297" s="104" t="s">
        <v>145</v>
      </c>
      <c r="E297" s="104"/>
      <c r="F297" s="104"/>
      <c r="G297" s="104"/>
      <c r="H297" s="104"/>
      <c r="I297" s="104"/>
      <c r="J297" s="413">
        <v>32</v>
      </c>
      <c r="K297" s="413">
        <v>32</v>
      </c>
      <c r="L297" s="383">
        <v>32</v>
      </c>
    </row>
    <row r="298" spans="1:12" ht="25.5" x14ac:dyDescent="0.2">
      <c r="A298" s="108" t="s">
        <v>82</v>
      </c>
      <c r="B298" s="104" t="s">
        <v>152</v>
      </c>
      <c r="C298" s="104" t="s">
        <v>160</v>
      </c>
      <c r="D298" s="104" t="s">
        <v>145</v>
      </c>
      <c r="E298" s="104" t="s">
        <v>219</v>
      </c>
      <c r="F298" s="104"/>
      <c r="G298" s="104"/>
      <c r="H298" s="104"/>
      <c r="I298" s="104"/>
      <c r="J298" s="413">
        <v>32</v>
      </c>
      <c r="K298" s="413">
        <v>32</v>
      </c>
      <c r="L298" s="383">
        <v>32</v>
      </c>
    </row>
    <row r="299" spans="1:12" ht="38.25" x14ac:dyDescent="0.2">
      <c r="A299" s="108" t="s">
        <v>36</v>
      </c>
      <c r="B299" s="104" t="s">
        <v>152</v>
      </c>
      <c r="C299" s="104" t="s">
        <v>160</v>
      </c>
      <c r="D299" s="104" t="s">
        <v>145</v>
      </c>
      <c r="E299" s="104" t="s">
        <v>219</v>
      </c>
      <c r="F299" s="104" t="s">
        <v>175</v>
      </c>
      <c r="G299" s="104"/>
      <c r="H299" s="104"/>
      <c r="I299" s="104"/>
      <c r="J299" s="413">
        <v>32</v>
      </c>
      <c r="K299" s="413">
        <v>32</v>
      </c>
      <c r="L299" s="383">
        <v>32</v>
      </c>
    </row>
    <row r="300" spans="1:12" ht="27.75" customHeight="1" x14ac:dyDescent="0.2">
      <c r="A300" s="108" t="s">
        <v>37</v>
      </c>
      <c r="B300" s="104" t="s">
        <v>152</v>
      </c>
      <c r="C300" s="104" t="s">
        <v>160</v>
      </c>
      <c r="D300" s="104" t="s">
        <v>145</v>
      </c>
      <c r="E300" s="104" t="s">
        <v>219</v>
      </c>
      <c r="F300" s="104" t="s">
        <v>193</v>
      </c>
      <c r="G300" s="104"/>
      <c r="H300" s="104"/>
      <c r="I300" s="104"/>
      <c r="J300" s="413">
        <v>32</v>
      </c>
      <c r="K300" s="413">
        <v>32</v>
      </c>
      <c r="L300" s="383">
        <v>32</v>
      </c>
    </row>
    <row r="301" spans="1:12" x14ac:dyDescent="0.2">
      <c r="A301" s="108" t="s">
        <v>78</v>
      </c>
      <c r="B301" s="104" t="s">
        <v>152</v>
      </c>
      <c r="C301" s="104" t="s">
        <v>160</v>
      </c>
      <c r="D301" s="104" t="s">
        <v>145</v>
      </c>
      <c r="E301" s="104" t="s">
        <v>219</v>
      </c>
      <c r="F301" s="104" t="s">
        <v>193</v>
      </c>
      <c r="G301" s="104" t="s">
        <v>18</v>
      </c>
      <c r="H301" s="104"/>
      <c r="I301" s="104"/>
      <c r="J301" s="413">
        <v>32</v>
      </c>
      <c r="K301" s="413">
        <v>32</v>
      </c>
      <c r="L301" s="383">
        <v>32</v>
      </c>
    </row>
    <row r="302" spans="1:12" x14ac:dyDescent="0.2">
      <c r="A302" s="108" t="s">
        <v>185</v>
      </c>
      <c r="B302" s="104" t="s">
        <v>152</v>
      </c>
      <c r="C302" s="104" t="s">
        <v>160</v>
      </c>
      <c r="D302" s="104" t="s">
        <v>145</v>
      </c>
      <c r="E302" s="104" t="s">
        <v>219</v>
      </c>
      <c r="F302" s="104" t="s">
        <v>193</v>
      </c>
      <c r="G302" s="104" t="s">
        <v>18</v>
      </c>
      <c r="H302" s="104" t="s">
        <v>144</v>
      </c>
      <c r="I302" s="104"/>
      <c r="J302" s="413">
        <v>32</v>
      </c>
      <c r="K302" s="413">
        <v>32</v>
      </c>
      <c r="L302" s="383">
        <v>32</v>
      </c>
    </row>
    <row r="303" spans="1:12" ht="25.5" x14ac:dyDescent="0.2">
      <c r="A303" s="108" t="s">
        <v>28</v>
      </c>
      <c r="B303" s="104" t="s">
        <v>152</v>
      </c>
      <c r="C303" s="104" t="s">
        <v>160</v>
      </c>
      <c r="D303" s="104" t="s">
        <v>145</v>
      </c>
      <c r="E303" s="104" t="s">
        <v>219</v>
      </c>
      <c r="F303" s="104" t="s">
        <v>193</v>
      </c>
      <c r="G303" s="104" t="s">
        <v>18</v>
      </c>
      <c r="H303" s="104" t="s">
        <v>144</v>
      </c>
      <c r="I303" s="104" t="s">
        <v>192</v>
      </c>
      <c r="J303" s="413">
        <v>32</v>
      </c>
      <c r="K303" s="413">
        <v>32</v>
      </c>
      <c r="L303" s="383">
        <v>32</v>
      </c>
    </row>
    <row r="304" spans="1:12" ht="89.25" x14ac:dyDescent="0.2">
      <c r="A304" s="121" t="s">
        <v>582</v>
      </c>
      <c r="B304" s="113" t="s">
        <v>147</v>
      </c>
      <c r="C304" s="113"/>
      <c r="D304" s="113"/>
      <c r="E304" s="113"/>
      <c r="F304" s="113"/>
      <c r="G304" s="113"/>
      <c r="H304" s="113"/>
      <c r="I304" s="113"/>
      <c r="J304" s="389">
        <f>J305</f>
        <v>2646.6</v>
      </c>
      <c r="K304" s="389">
        <v>1106.5999999999999</v>
      </c>
      <c r="L304" s="389">
        <v>1106.5999999999999</v>
      </c>
    </row>
    <row r="305" spans="1:12" ht="38.25" x14ac:dyDescent="0.2">
      <c r="A305" s="349" t="s">
        <v>499</v>
      </c>
      <c r="B305" s="104" t="s">
        <v>147</v>
      </c>
      <c r="C305" s="104" t="s">
        <v>160</v>
      </c>
      <c r="D305" s="330" t="s">
        <v>154</v>
      </c>
      <c r="E305" s="104"/>
      <c r="F305" s="104"/>
      <c r="G305" s="104"/>
      <c r="H305" s="104"/>
      <c r="I305" s="104"/>
      <c r="J305" s="428">
        <f>J306</f>
        <v>2646.6</v>
      </c>
      <c r="K305" s="413">
        <v>1106.5999999999999</v>
      </c>
      <c r="L305" s="383">
        <v>1106.5999999999999</v>
      </c>
    </row>
    <row r="306" spans="1:12" ht="38.25" x14ac:dyDescent="0.2">
      <c r="A306" s="108" t="s">
        <v>97</v>
      </c>
      <c r="B306" s="104" t="s">
        <v>147</v>
      </c>
      <c r="C306" s="104" t="s">
        <v>160</v>
      </c>
      <c r="D306" s="330" t="s">
        <v>154</v>
      </c>
      <c r="E306" s="104" t="s">
        <v>218</v>
      </c>
      <c r="F306" s="104"/>
      <c r="G306" s="104"/>
      <c r="H306" s="104"/>
      <c r="I306" s="104"/>
      <c r="J306" s="413">
        <f>J307+J312</f>
        <v>2646.6</v>
      </c>
      <c r="K306" s="413">
        <v>1106.5999999999999</v>
      </c>
      <c r="L306" s="383">
        <v>1106.5999999999999</v>
      </c>
    </row>
    <row r="307" spans="1:12" ht="76.5" x14ac:dyDescent="0.2">
      <c r="A307" s="108" t="s">
        <v>33</v>
      </c>
      <c r="B307" s="104" t="s">
        <v>147</v>
      </c>
      <c r="C307" s="104" t="s">
        <v>160</v>
      </c>
      <c r="D307" s="330" t="s">
        <v>154</v>
      </c>
      <c r="E307" s="104" t="s">
        <v>218</v>
      </c>
      <c r="F307" s="104" t="s">
        <v>190</v>
      </c>
      <c r="G307" s="104"/>
      <c r="H307" s="104"/>
      <c r="I307" s="104"/>
      <c r="J307" s="428">
        <v>2546.6</v>
      </c>
      <c r="K307" s="413">
        <v>1006.6</v>
      </c>
      <c r="L307" s="383">
        <v>1006.6</v>
      </c>
    </row>
    <row r="308" spans="1:12" ht="12" customHeight="1" x14ac:dyDescent="0.2">
      <c r="A308" s="108" t="s">
        <v>94</v>
      </c>
      <c r="B308" s="104" t="s">
        <v>147</v>
      </c>
      <c r="C308" s="104" t="s">
        <v>160</v>
      </c>
      <c r="D308" s="330" t="s">
        <v>154</v>
      </c>
      <c r="E308" s="104" t="s">
        <v>218</v>
      </c>
      <c r="F308" s="104" t="s">
        <v>211</v>
      </c>
      <c r="G308" s="104"/>
      <c r="H308" s="104"/>
      <c r="I308" s="104"/>
      <c r="J308" s="428">
        <v>2546.6</v>
      </c>
      <c r="K308" s="413">
        <v>1006.6</v>
      </c>
      <c r="L308" s="383">
        <v>1006.6</v>
      </c>
    </row>
    <row r="309" spans="1:12" ht="25.5" x14ac:dyDescent="0.2">
      <c r="A309" s="108" t="s">
        <v>52</v>
      </c>
      <c r="B309" s="104" t="s">
        <v>147</v>
      </c>
      <c r="C309" s="104" t="s">
        <v>160</v>
      </c>
      <c r="D309" s="330" t="s">
        <v>154</v>
      </c>
      <c r="E309" s="104" t="s">
        <v>218</v>
      </c>
      <c r="F309" s="104" t="s">
        <v>211</v>
      </c>
      <c r="G309" s="104" t="s">
        <v>155</v>
      </c>
      <c r="H309" s="104"/>
      <c r="I309" s="104"/>
      <c r="J309" s="428">
        <v>2546.6</v>
      </c>
      <c r="K309" s="413">
        <v>1006.6</v>
      </c>
      <c r="L309" s="383">
        <v>1006.6</v>
      </c>
    </row>
    <row r="310" spans="1:12" ht="38.25" x14ac:dyDescent="0.2">
      <c r="A310" s="108" t="s">
        <v>96</v>
      </c>
      <c r="B310" s="104" t="s">
        <v>147</v>
      </c>
      <c r="C310" s="104" t="s">
        <v>160</v>
      </c>
      <c r="D310" s="330" t="s">
        <v>154</v>
      </c>
      <c r="E310" s="104" t="s">
        <v>218</v>
      </c>
      <c r="F310" s="104" t="s">
        <v>211</v>
      </c>
      <c r="G310" s="104" t="s">
        <v>155</v>
      </c>
      <c r="H310" s="104" t="s">
        <v>17</v>
      </c>
      <c r="I310" s="104"/>
      <c r="J310" s="428">
        <v>2546.6</v>
      </c>
      <c r="K310" s="413">
        <v>1006.6</v>
      </c>
      <c r="L310" s="383">
        <v>1006.6</v>
      </c>
    </row>
    <row r="311" spans="1:12" ht="38.25" x14ac:dyDescent="0.2">
      <c r="A311" s="108" t="s">
        <v>338</v>
      </c>
      <c r="B311" s="104" t="s">
        <v>147</v>
      </c>
      <c r="C311" s="104" t="s">
        <v>160</v>
      </c>
      <c r="D311" s="330" t="s">
        <v>154</v>
      </c>
      <c r="E311" s="104" t="s">
        <v>218</v>
      </c>
      <c r="F311" s="104" t="s">
        <v>211</v>
      </c>
      <c r="G311" s="104" t="s">
        <v>155</v>
      </c>
      <c r="H311" s="104" t="s">
        <v>17</v>
      </c>
      <c r="I311" s="104" t="s">
        <v>176</v>
      </c>
      <c r="J311" s="428">
        <v>2546.6</v>
      </c>
      <c r="K311" s="413">
        <v>1006.6</v>
      </c>
      <c r="L311" s="383">
        <v>1006.6</v>
      </c>
    </row>
    <row r="312" spans="1:12" ht="38.25" x14ac:dyDescent="0.2">
      <c r="A312" s="108" t="s">
        <v>36</v>
      </c>
      <c r="B312" s="104" t="s">
        <v>147</v>
      </c>
      <c r="C312" s="104" t="s">
        <v>160</v>
      </c>
      <c r="D312" s="330" t="s">
        <v>154</v>
      </c>
      <c r="E312" s="104" t="s">
        <v>218</v>
      </c>
      <c r="F312" s="104" t="s">
        <v>175</v>
      </c>
      <c r="G312" s="104"/>
      <c r="H312" s="104"/>
      <c r="I312" s="104"/>
      <c r="J312" s="413">
        <v>100</v>
      </c>
      <c r="K312" s="413">
        <v>100</v>
      </c>
      <c r="L312" s="383">
        <v>100</v>
      </c>
    </row>
    <row r="313" spans="1:12" ht="23.25" customHeight="1" x14ac:dyDescent="0.2">
      <c r="A313" s="108" t="s">
        <v>37</v>
      </c>
      <c r="B313" s="104" t="s">
        <v>147</v>
      </c>
      <c r="C313" s="104" t="s">
        <v>160</v>
      </c>
      <c r="D313" s="330" t="s">
        <v>154</v>
      </c>
      <c r="E313" s="104" t="s">
        <v>218</v>
      </c>
      <c r="F313" s="104" t="s">
        <v>193</v>
      </c>
      <c r="G313" s="104"/>
      <c r="H313" s="104"/>
      <c r="I313" s="104"/>
      <c r="J313" s="413">
        <v>100</v>
      </c>
      <c r="K313" s="413">
        <v>100</v>
      </c>
      <c r="L313" s="383">
        <v>100</v>
      </c>
    </row>
    <row r="314" spans="1:12" ht="25.5" x14ac:dyDescent="0.2">
      <c r="A314" s="108" t="s">
        <v>52</v>
      </c>
      <c r="B314" s="104" t="s">
        <v>147</v>
      </c>
      <c r="C314" s="104" t="s">
        <v>160</v>
      </c>
      <c r="D314" s="330" t="s">
        <v>154</v>
      </c>
      <c r="E314" s="104" t="s">
        <v>218</v>
      </c>
      <c r="F314" s="104" t="s">
        <v>193</v>
      </c>
      <c r="G314" s="104" t="s">
        <v>155</v>
      </c>
      <c r="H314" s="104"/>
      <c r="I314" s="104"/>
      <c r="J314" s="413">
        <v>100</v>
      </c>
      <c r="K314" s="413">
        <v>100</v>
      </c>
      <c r="L314" s="383">
        <v>100</v>
      </c>
    </row>
    <row r="315" spans="1:12" ht="55.5" customHeight="1" x14ac:dyDescent="0.2">
      <c r="A315" s="201" t="s">
        <v>96</v>
      </c>
      <c r="B315" s="104" t="s">
        <v>147</v>
      </c>
      <c r="C315" s="104" t="s">
        <v>160</v>
      </c>
      <c r="D315" s="330" t="s">
        <v>154</v>
      </c>
      <c r="E315" s="104" t="s">
        <v>218</v>
      </c>
      <c r="F315" s="104" t="s">
        <v>193</v>
      </c>
      <c r="G315" s="104" t="s">
        <v>155</v>
      </c>
      <c r="H315" s="104" t="s">
        <v>17</v>
      </c>
      <c r="I315" s="104"/>
      <c r="J315" s="413">
        <v>100</v>
      </c>
      <c r="K315" s="413">
        <v>100</v>
      </c>
      <c r="L315" s="383">
        <v>100</v>
      </c>
    </row>
    <row r="316" spans="1:12" ht="38.25" x14ac:dyDescent="0.2">
      <c r="A316" s="108" t="s">
        <v>339</v>
      </c>
      <c r="B316" s="104" t="s">
        <v>147</v>
      </c>
      <c r="C316" s="104" t="s">
        <v>160</v>
      </c>
      <c r="D316" s="330" t="s">
        <v>154</v>
      </c>
      <c r="E316" s="104" t="s">
        <v>218</v>
      </c>
      <c r="F316" s="104" t="s">
        <v>193</v>
      </c>
      <c r="G316" s="104" t="s">
        <v>155</v>
      </c>
      <c r="H316" s="104" t="s">
        <v>17</v>
      </c>
      <c r="I316" s="104" t="s">
        <v>176</v>
      </c>
      <c r="J316" s="413">
        <v>100</v>
      </c>
      <c r="K316" s="413">
        <v>100</v>
      </c>
      <c r="L316" s="383">
        <v>100</v>
      </c>
    </row>
    <row r="317" spans="1:12" x14ac:dyDescent="0.2">
      <c r="A317" s="256" t="s">
        <v>38</v>
      </c>
      <c r="B317" s="255" t="s">
        <v>147</v>
      </c>
      <c r="C317" s="255" t="s">
        <v>160</v>
      </c>
      <c r="D317" s="330" t="s">
        <v>154</v>
      </c>
      <c r="E317" s="255" t="s">
        <v>218</v>
      </c>
      <c r="F317" s="255" t="s">
        <v>162</v>
      </c>
      <c r="G317" s="255"/>
      <c r="H317" s="255"/>
      <c r="I317" s="255"/>
      <c r="J317" s="170">
        <v>0</v>
      </c>
      <c r="K317" s="170">
        <v>0</v>
      </c>
      <c r="L317" s="170">
        <v>0</v>
      </c>
    </row>
    <row r="318" spans="1:12" x14ac:dyDescent="0.2">
      <c r="A318" s="256" t="s">
        <v>39</v>
      </c>
      <c r="B318" s="255" t="s">
        <v>147</v>
      </c>
      <c r="C318" s="255" t="s">
        <v>160</v>
      </c>
      <c r="D318" s="330" t="s">
        <v>154</v>
      </c>
      <c r="E318" s="255" t="s">
        <v>218</v>
      </c>
      <c r="F318" s="255" t="s">
        <v>194</v>
      </c>
      <c r="G318" s="255"/>
      <c r="H318" s="255"/>
      <c r="I318" s="255"/>
      <c r="J318" s="170">
        <v>0</v>
      </c>
      <c r="K318" s="170">
        <v>0</v>
      </c>
      <c r="L318" s="170">
        <v>0</v>
      </c>
    </row>
    <row r="319" spans="1:12" ht="25.5" x14ac:dyDescent="0.2">
      <c r="A319" s="256" t="s">
        <v>52</v>
      </c>
      <c r="B319" s="255" t="s">
        <v>147</v>
      </c>
      <c r="C319" s="255" t="s">
        <v>160</v>
      </c>
      <c r="D319" s="330" t="s">
        <v>154</v>
      </c>
      <c r="E319" s="255" t="s">
        <v>218</v>
      </c>
      <c r="F319" s="255" t="s">
        <v>194</v>
      </c>
      <c r="G319" s="255" t="s">
        <v>155</v>
      </c>
      <c r="H319" s="255"/>
      <c r="I319" s="255"/>
      <c r="J319" s="170">
        <v>0</v>
      </c>
      <c r="K319" s="170">
        <v>0</v>
      </c>
      <c r="L319" s="170">
        <v>0</v>
      </c>
    </row>
    <row r="320" spans="1:12" ht="38.25" x14ac:dyDescent="0.2">
      <c r="A320" s="256" t="s">
        <v>96</v>
      </c>
      <c r="B320" s="255" t="s">
        <v>147</v>
      </c>
      <c r="C320" s="255" t="s">
        <v>160</v>
      </c>
      <c r="D320" s="330" t="s">
        <v>154</v>
      </c>
      <c r="E320" s="255" t="s">
        <v>218</v>
      </c>
      <c r="F320" s="255" t="s">
        <v>194</v>
      </c>
      <c r="G320" s="255" t="s">
        <v>155</v>
      </c>
      <c r="H320" s="255" t="s">
        <v>17</v>
      </c>
      <c r="I320" s="255"/>
      <c r="J320" s="170">
        <v>0</v>
      </c>
      <c r="K320" s="170">
        <v>0</v>
      </c>
      <c r="L320" s="170">
        <v>0</v>
      </c>
    </row>
    <row r="321" spans="1:12" ht="38.25" x14ac:dyDescent="0.2">
      <c r="A321" s="256" t="s">
        <v>187</v>
      </c>
      <c r="B321" s="255" t="s">
        <v>147</v>
      </c>
      <c r="C321" s="255" t="s">
        <v>160</v>
      </c>
      <c r="D321" s="330" t="s">
        <v>154</v>
      </c>
      <c r="E321" s="255" t="s">
        <v>218</v>
      </c>
      <c r="F321" s="255" t="s">
        <v>194</v>
      </c>
      <c r="G321" s="255" t="s">
        <v>155</v>
      </c>
      <c r="H321" s="255" t="s">
        <v>17</v>
      </c>
      <c r="I321" s="255" t="s">
        <v>176</v>
      </c>
      <c r="J321" s="170">
        <v>0</v>
      </c>
      <c r="K321" s="170">
        <v>0</v>
      </c>
      <c r="L321" s="170">
        <v>0</v>
      </c>
    </row>
    <row r="322" spans="1:12" ht="64.5" customHeight="1" x14ac:dyDescent="0.2">
      <c r="A322" s="106" t="s">
        <v>402</v>
      </c>
      <c r="B322" s="113" t="s">
        <v>156</v>
      </c>
      <c r="C322" s="113"/>
      <c r="D322" s="113"/>
      <c r="E322" s="113"/>
      <c r="F322" s="113"/>
      <c r="G322" s="113"/>
      <c r="H322" s="113"/>
      <c r="I322" s="113"/>
      <c r="J322" s="389">
        <f t="shared" ref="J322:L323" si="13">J323</f>
        <v>681.30000000000007</v>
      </c>
      <c r="K322" s="389">
        <f t="shared" si="13"/>
        <v>917.80000000000007</v>
      </c>
      <c r="L322" s="389">
        <f t="shared" si="13"/>
        <v>1153.9000000000001</v>
      </c>
    </row>
    <row r="323" spans="1:12" ht="25.5" x14ac:dyDescent="0.2">
      <c r="A323" s="332" t="s">
        <v>500</v>
      </c>
      <c r="B323" s="104" t="s">
        <v>156</v>
      </c>
      <c r="C323" s="330" t="s">
        <v>10</v>
      </c>
      <c r="D323" s="104"/>
      <c r="E323" s="104"/>
      <c r="F323" s="104"/>
      <c r="G323" s="104"/>
      <c r="H323" s="104"/>
      <c r="I323" s="104"/>
      <c r="J323" s="389">
        <f t="shared" si="13"/>
        <v>681.30000000000007</v>
      </c>
      <c r="K323" s="389">
        <f t="shared" si="13"/>
        <v>917.80000000000007</v>
      </c>
      <c r="L323" s="389">
        <f t="shared" si="13"/>
        <v>1153.9000000000001</v>
      </c>
    </row>
    <row r="324" spans="1:12" ht="38.25" x14ac:dyDescent="0.2">
      <c r="A324" s="108" t="s">
        <v>340</v>
      </c>
      <c r="B324" s="104" t="s">
        <v>156</v>
      </c>
      <c r="C324" s="330" t="s">
        <v>10</v>
      </c>
      <c r="D324" s="104" t="s">
        <v>144</v>
      </c>
      <c r="E324" s="104"/>
      <c r="F324" s="104"/>
      <c r="G324" s="104"/>
      <c r="H324" s="104"/>
      <c r="I324" s="104"/>
      <c r="J324" s="389">
        <f>J325+J337+J331+J343</f>
        <v>681.30000000000007</v>
      </c>
      <c r="K324" s="389">
        <f t="shared" ref="K324:L324" si="14">K325+K337+K331+K343</f>
        <v>917.80000000000007</v>
      </c>
      <c r="L324" s="389">
        <f t="shared" si="14"/>
        <v>1153.9000000000001</v>
      </c>
    </row>
    <row r="325" spans="1:12" ht="247.5" customHeight="1" x14ac:dyDescent="0.2">
      <c r="A325" s="276" t="s">
        <v>56</v>
      </c>
      <c r="B325" s="104" t="s">
        <v>156</v>
      </c>
      <c r="C325" s="330" t="s">
        <v>10</v>
      </c>
      <c r="D325" s="104" t="s">
        <v>144</v>
      </c>
      <c r="E325" s="104" t="s">
        <v>220</v>
      </c>
      <c r="F325" s="104"/>
      <c r="G325" s="104"/>
      <c r="H325" s="104"/>
      <c r="I325" s="104"/>
      <c r="J325" s="170">
        <v>12.7</v>
      </c>
      <c r="K325" s="170">
        <v>50</v>
      </c>
      <c r="L325" s="170">
        <v>87.1</v>
      </c>
    </row>
    <row r="326" spans="1:12" ht="17.25" customHeight="1" x14ac:dyDescent="0.2">
      <c r="A326" s="108" t="s">
        <v>57</v>
      </c>
      <c r="B326" s="104" t="s">
        <v>156</v>
      </c>
      <c r="C326" s="330" t="s">
        <v>10</v>
      </c>
      <c r="D326" s="104" t="s">
        <v>144</v>
      </c>
      <c r="E326" s="104" t="s">
        <v>220</v>
      </c>
      <c r="F326" s="104" t="s">
        <v>202</v>
      </c>
      <c r="G326" s="104"/>
      <c r="H326" s="104"/>
      <c r="I326" s="104"/>
      <c r="J326" s="170">
        <v>12.7</v>
      </c>
      <c r="K326" s="170">
        <v>50</v>
      </c>
      <c r="L326" s="170">
        <v>87.1</v>
      </c>
    </row>
    <row r="327" spans="1:12" x14ac:dyDescent="0.2">
      <c r="A327" s="108" t="s">
        <v>58</v>
      </c>
      <c r="B327" s="104" t="s">
        <v>156</v>
      </c>
      <c r="C327" s="330" t="s">
        <v>10</v>
      </c>
      <c r="D327" s="104" t="s">
        <v>144</v>
      </c>
      <c r="E327" s="104" t="s">
        <v>220</v>
      </c>
      <c r="F327" s="104" t="s">
        <v>221</v>
      </c>
      <c r="G327" s="104"/>
      <c r="H327" s="104"/>
      <c r="I327" s="104"/>
      <c r="J327" s="170">
        <v>12.7</v>
      </c>
      <c r="K327" s="170">
        <v>50</v>
      </c>
      <c r="L327" s="170">
        <v>87.1</v>
      </c>
    </row>
    <row r="328" spans="1:12" x14ac:dyDescent="0.2">
      <c r="A328" s="108" t="s">
        <v>54</v>
      </c>
      <c r="B328" s="104" t="s">
        <v>156</v>
      </c>
      <c r="C328" s="330" t="s">
        <v>10</v>
      </c>
      <c r="D328" s="104" t="s">
        <v>144</v>
      </c>
      <c r="E328" s="104" t="s">
        <v>220</v>
      </c>
      <c r="F328" s="104" t="s">
        <v>221</v>
      </c>
      <c r="G328" s="104" t="s">
        <v>146</v>
      </c>
      <c r="H328" s="104"/>
      <c r="I328" s="104"/>
      <c r="J328" s="170">
        <v>12.7</v>
      </c>
      <c r="K328" s="170">
        <v>50</v>
      </c>
      <c r="L328" s="170">
        <v>87.1</v>
      </c>
    </row>
    <row r="329" spans="1:12" x14ac:dyDescent="0.2">
      <c r="A329" s="108" t="s">
        <v>55</v>
      </c>
      <c r="B329" s="104" t="s">
        <v>156</v>
      </c>
      <c r="C329" s="330" t="s">
        <v>10</v>
      </c>
      <c r="D329" s="104" t="s">
        <v>144</v>
      </c>
      <c r="E329" s="104" t="s">
        <v>220</v>
      </c>
      <c r="F329" s="104" t="s">
        <v>221</v>
      </c>
      <c r="G329" s="104" t="s">
        <v>146</v>
      </c>
      <c r="H329" s="104" t="s">
        <v>151</v>
      </c>
      <c r="I329" s="104"/>
      <c r="J329" s="170">
        <v>12.7</v>
      </c>
      <c r="K329" s="170">
        <v>50</v>
      </c>
      <c r="L329" s="170">
        <v>87.1</v>
      </c>
    </row>
    <row r="330" spans="1:12" ht="25.5" x14ac:dyDescent="0.2">
      <c r="A330" s="108" t="s">
        <v>28</v>
      </c>
      <c r="B330" s="104" t="s">
        <v>156</v>
      </c>
      <c r="C330" s="330" t="s">
        <v>10</v>
      </c>
      <c r="D330" s="104" t="s">
        <v>144</v>
      </c>
      <c r="E330" s="104" t="s">
        <v>220</v>
      </c>
      <c r="F330" s="104" t="s">
        <v>221</v>
      </c>
      <c r="G330" s="104" t="s">
        <v>146</v>
      </c>
      <c r="H330" s="104" t="s">
        <v>151</v>
      </c>
      <c r="I330" s="104" t="s">
        <v>192</v>
      </c>
      <c r="J330" s="170">
        <v>12.7</v>
      </c>
      <c r="K330" s="170">
        <v>50</v>
      </c>
      <c r="L330" s="170">
        <v>87.1</v>
      </c>
    </row>
    <row r="331" spans="1:12" ht="157.5" x14ac:dyDescent="0.2">
      <c r="A331" s="276" t="s">
        <v>391</v>
      </c>
      <c r="B331" s="176" t="s">
        <v>156</v>
      </c>
      <c r="C331" s="330" t="s">
        <v>10</v>
      </c>
      <c r="D331" s="176" t="s">
        <v>144</v>
      </c>
      <c r="E331" s="176" t="s">
        <v>392</v>
      </c>
      <c r="F331" s="176"/>
      <c r="G331" s="176"/>
      <c r="H331" s="176"/>
      <c r="I331" s="154"/>
      <c r="J331" s="170">
        <v>104.1</v>
      </c>
      <c r="K331" s="170">
        <v>206</v>
      </c>
      <c r="L331" s="170">
        <v>307.89999999999998</v>
      </c>
    </row>
    <row r="332" spans="1:12" ht="25.5" x14ac:dyDescent="0.2">
      <c r="A332" s="177" t="s">
        <v>57</v>
      </c>
      <c r="B332" s="176" t="s">
        <v>156</v>
      </c>
      <c r="C332" s="330" t="s">
        <v>10</v>
      </c>
      <c r="D332" s="176" t="s">
        <v>144</v>
      </c>
      <c r="E332" s="176" t="s">
        <v>392</v>
      </c>
      <c r="F332" s="176" t="s">
        <v>202</v>
      </c>
      <c r="G332" s="176"/>
      <c r="H332" s="176"/>
      <c r="I332" s="154"/>
      <c r="J332" s="170">
        <v>104.1</v>
      </c>
      <c r="K332" s="170">
        <v>206</v>
      </c>
      <c r="L332" s="170">
        <v>307.89999999999998</v>
      </c>
    </row>
    <row r="333" spans="1:12" ht="25.5" x14ac:dyDescent="0.2">
      <c r="A333" s="177" t="s">
        <v>73</v>
      </c>
      <c r="B333" s="176" t="s">
        <v>156</v>
      </c>
      <c r="C333" s="330" t="s">
        <v>10</v>
      </c>
      <c r="D333" s="176" t="s">
        <v>144</v>
      </c>
      <c r="E333" s="176" t="s">
        <v>392</v>
      </c>
      <c r="F333" s="176" t="s">
        <v>203</v>
      </c>
      <c r="G333" s="176"/>
      <c r="H333" s="176"/>
      <c r="I333" s="154"/>
      <c r="J333" s="170">
        <v>104.1</v>
      </c>
      <c r="K333" s="170">
        <v>206</v>
      </c>
      <c r="L333" s="170">
        <v>307.89999999999998</v>
      </c>
    </row>
    <row r="334" spans="1:12" x14ac:dyDescent="0.2">
      <c r="A334" s="120" t="s">
        <v>69</v>
      </c>
      <c r="B334" s="176" t="s">
        <v>156</v>
      </c>
      <c r="C334" s="330" t="s">
        <v>10</v>
      </c>
      <c r="D334" s="176" t="s">
        <v>144</v>
      </c>
      <c r="E334" s="176" t="s">
        <v>392</v>
      </c>
      <c r="F334" s="176" t="s">
        <v>203</v>
      </c>
      <c r="G334" s="176" t="s">
        <v>17</v>
      </c>
      <c r="H334" s="176"/>
      <c r="I334" s="154"/>
      <c r="J334" s="170">
        <v>104.1</v>
      </c>
      <c r="K334" s="170">
        <v>206</v>
      </c>
      <c r="L334" s="170">
        <v>307.89999999999998</v>
      </c>
    </row>
    <row r="335" spans="1:12" x14ac:dyDescent="0.2">
      <c r="A335" s="177" t="s">
        <v>74</v>
      </c>
      <c r="B335" s="176" t="s">
        <v>156</v>
      </c>
      <c r="C335" s="330" t="s">
        <v>10</v>
      </c>
      <c r="D335" s="176" t="s">
        <v>144</v>
      </c>
      <c r="E335" s="176" t="s">
        <v>392</v>
      </c>
      <c r="F335" s="176" t="s">
        <v>203</v>
      </c>
      <c r="G335" s="176" t="s">
        <v>17</v>
      </c>
      <c r="H335" s="176" t="s">
        <v>155</v>
      </c>
      <c r="I335" s="154"/>
      <c r="J335" s="170">
        <v>104.1</v>
      </c>
      <c r="K335" s="170">
        <v>206</v>
      </c>
      <c r="L335" s="170">
        <v>307.89999999999998</v>
      </c>
    </row>
    <row r="336" spans="1:12" ht="25.5" x14ac:dyDescent="0.2">
      <c r="A336" s="177" t="s">
        <v>28</v>
      </c>
      <c r="B336" s="176" t="s">
        <v>156</v>
      </c>
      <c r="C336" s="330" t="s">
        <v>10</v>
      </c>
      <c r="D336" s="176" t="s">
        <v>144</v>
      </c>
      <c r="E336" s="176" t="s">
        <v>392</v>
      </c>
      <c r="F336" s="176" t="s">
        <v>203</v>
      </c>
      <c r="G336" s="176" t="s">
        <v>17</v>
      </c>
      <c r="H336" s="176" t="s">
        <v>155</v>
      </c>
      <c r="I336" s="154" t="s">
        <v>192</v>
      </c>
      <c r="J336" s="170">
        <v>104.1</v>
      </c>
      <c r="K336" s="170">
        <v>206</v>
      </c>
      <c r="L336" s="170">
        <v>307.89999999999998</v>
      </c>
    </row>
    <row r="337" spans="1:12" ht="285" x14ac:dyDescent="0.2">
      <c r="A337" s="184" t="s">
        <v>379</v>
      </c>
      <c r="B337" s="104" t="s">
        <v>156</v>
      </c>
      <c r="C337" s="330" t="s">
        <v>10</v>
      </c>
      <c r="D337" s="104" t="s">
        <v>144</v>
      </c>
      <c r="E337" s="104" t="s">
        <v>222</v>
      </c>
      <c r="F337" s="104"/>
      <c r="G337" s="104"/>
      <c r="H337" s="104"/>
      <c r="I337" s="104"/>
      <c r="J337" s="423">
        <v>40.799999999999997</v>
      </c>
      <c r="K337" s="423">
        <v>138.1</v>
      </c>
      <c r="L337" s="423">
        <v>235.2</v>
      </c>
    </row>
    <row r="338" spans="1:12" ht="15" customHeight="1" x14ac:dyDescent="0.2">
      <c r="A338" s="108" t="s">
        <v>57</v>
      </c>
      <c r="B338" s="104" t="s">
        <v>156</v>
      </c>
      <c r="C338" s="330" t="s">
        <v>10</v>
      </c>
      <c r="D338" s="104" t="s">
        <v>144</v>
      </c>
      <c r="E338" s="104" t="s">
        <v>222</v>
      </c>
      <c r="F338" s="104" t="s">
        <v>202</v>
      </c>
      <c r="G338" s="104"/>
      <c r="H338" s="104"/>
      <c r="I338" s="104"/>
      <c r="J338" s="423">
        <v>40.799999999999997</v>
      </c>
      <c r="K338" s="423">
        <v>138.1</v>
      </c>
      <c r="L338" s="423">
        <v>235.2</v>
      </c>
    </row>
    <row r="339" spans="1:12" x14ac:dyDescent="0.2">
      <c r="A339" s="145" t="s">
        <v>58</v>
      </c>
      <c r="B339" s="104" t="s">
        <v>156</v>
      </c>
      <c r="C339" s="330" t="s">
        <v>10</v>
      </c>
      <c r="D339" s="104" t="s">
        <v>144</v>
      </c>
      <c r="E339" s="104" t="s">
        <v>222</v>
      </c>
      <c r="F339" s="144" t="s">
        <v>221</v>
      </c>
      <c r="G339" s="104"/>
      <c r="H339" s="104"/>
      <c r="I339" s="104"/>
      <c r="J339" s="423">
        <v>40.799999999999997</v>
      </c>
      <c r="K339" s="423">
        <v>138.1</v>
      </c>
      <c r="L339" s="423">
        <v>235.2</v>
      </c>
    </row>
    <row r="340" spans="1:12" x14ac:dyDescent="0.2">
      <c r="A340" s="108" t="s">
        <v>54</v>
      </c>
      <c r="B340" s="104" t="s">
        <v>156</v>
      </c>
      <c r="C340" s="330" t="s">
        <v>10</v>
      </c>
      <c r="D340" s="104" t="s">
        <v>144</v>
      </c>
      <c r="E340" s="104" t="s">
        <v>222</v>
      </c>
      <c r="F340" s="144" t="s">
        <v>221</v>
      </c>
      <c r="G340" s="104" t="s">
        <v>146</v>
      </c>
      <c r="H340" s="104"/>
      <c r="I340" s="104"/>
      <c r="J340" s="423">
        <v>40.799999999999997</v>
      </c>
      <c r="K340" s="423">
        <v>138.1</v>
      </c>
      <c r="L340" s="423">
        <v>235.2</v>
      </c>
    </row>
    <row r="341" spans="1:12" x14ac:dyDescent="0.2">
      <c r="A341" s="108" t="s">
        <v>55</v>
      </c>
      <c r="B341" s="104" t="s">
        <v>156</v>
      </c>
      <c r="C341" s="330" t="s">
        <v>10</v>
      </c>
      <c r="D341" s="104" t="s">
        <v>144</v>
      </c>
      <c r="E341" s="104" t="s">
        <v>222</v>
      </c>
      <c r="F341" s="144" t="s">
        <v>221</v>
      </c>
      <c r="G341" s="104" t="s">
        <v>146</v>
      </c>
      <c r="H341" s="104" t="s">
        <v>151</v>
      </c>
      <c r="I341" s="104"/>
      <c r="J341" s="423">
        <v>40.799999999999997</v>
      </c>
      <c r="K341" s="423">
        <v>138.1</v>
      </c>
      <c r="L341" s="423">
        <v>235.2</v>
      </c>
    </row>
    <row r="342" spans="1:12" ht="25.5" x14ac:dyDescent="0.2">
      <c r="A342" s="108" t="s">
        <v>28</v>
      </c>
      <c r="B342" s="104" t="s">
        <v>156</v>
      </c>
      <c r="C342" s="330" t="s">
        <v>10</v>
      </c>
      <c r="D342" s="104" t="s">
        <v>144</v>
      </c>
      <c r="E342" s="104" t="s">
        <v>222</v>
      </c>
      <c r="F342" s="144" t="s">
        <v>221</v>
      </c>
      <c r="G342" s="104" t="s">
        <v>146</v>
      </c>
      <c r="H342" s="104" t="s">
        <v>151</v>
      </c>
      <c r="I342" s="104" t="s">
        <v>192</v>
      </c>
      <c r="J342" s="423">
        <v>40.799999999999997</v>
      </c>
      <c r="K342" s="423">
        <v>138.1</v>
      </c>
      <c r="L342" s="423">
        <v>235.2</v>
      </c>
    </row>
    <row r="343" spans="1:12" ht="75" x14ac:dyDescent="0.2">
      <c r="A343" s="184" t="s">
        <v>59</v>
      </c>
      <c r="B343" s="420" t="s">
        <v>156</v>
      </c>
      <c r="C343" s="420" t="s">
        <v>10</v>
      </c>
      <c r="D343" s="420" t="s">
        <v>144</v>
      </c>
      <c r="E343" s="104" t="s">
        <v>230</v>
      </c>
      <c r="F343" s="104"/>
      <c r="G343" s="104"/>
      <c r="H343" s="104"/>
      <c r="I343" s="104"/>
      <c r="J343" s="170">
        <v>523.70000000000005</v>
      </c>
      <c r="K343" s="170">
        <v>523.70000000000005</v>
      </c>
      <c r="L343" s="170">
        <v>523.70000000000005</v>
      </c>
    </row>
    <row r="344" spans="1:12" ht="38.25" x14ac:dyDescent="0.2">
      <c r="A344" s="362" t="s">
        <v>36</v>
      </c>
      <c r="B344" s="420" t="s">
        <v>156</v>
      </c>
      <c r="C344" s="420" t="s">
        <v>10</v>
      </c>
      <c r="D344" s="420" t="s">
        <v>144</v>
      </c>
      <c r="E344" s="104" t="s">
        <v>230</v>
      </c>
      <c r="F344" s="104" t="s">
        <v>175</v>
      </c>
      <c r="G344" s="104"/>
      <c r="H344" s="104"/>
      <c r="I344" s="104"/>
      <c r="J344" s="170">
        <v>523.70000000000005</v>
      </c>
      <c r="K344" s="170">
        <v>523.70000000000005</v>
      </c>
      <c r="L344" s="170">
        <v>523.70000000000005</v>
      </c>
    </row>
    <row r="345" spans="1:12" ht="38.25" x14ac:dyDescent="0.2">
      <c r="A345" s="362" t="s">
        <v>37</v>
      </c>
      <c r="B345" s="420" t="s">
        <v>156</v>
      </c>
      <c r="C345" s="420" t="s">
        <v>10</v>
      </c>
      <c r="D345" s="420" t="s">
        <v>144</v>
      </c>
      <c r="E345" s="104" t="s">
        <v>230</v>
      </c>
      <c r="F345" s="104" t="s">
        <v>193</v>
      </c>
      <c r="G345" s="104"/>
      <c r="H345" s="104"/>
      <c r="I345" s="104"/>
      <c r="J345" s="170">
        <v>523.70000000000005</v>
      </c>
      <c r="K345" s="170">
        <v>523.70000000000005</v>
      </c>
      <c r="L345" s="170">
        <v>523.70000000000005</v>
      </c>
    </row>
    <row r="346" spans="1:12" x14ac:dyDescent="0.2">
      <c r="A346" s="362" t="s">
        <v>54</v>
      </c>
      <c r="B346" s="420" t="s">
        <v>156</v>
      </c>
      <c r="C346" s="420" t="s">
        <v>10</v>
      </c>
      <c r="D346" s="420" t="s">
        <v>144</v>
      </c>
      <c r="E346" s="104" t="s">
        <v>230</v>
      </c>
      <c r="F346" s="104" t="s">
        <v>193</v>
      </c>
      <c r="G346" s="104" t="s">
        <v>146</v>
      </c>
      <c r="H346" s="104"/>
      <c r="I346" s="104"/>
      <c r="J346" s="170">
        <v>523.70000000000005</v>
      </c>
      <c r="K346" s="170">
        <v>523.70000000000005</v>
      </c>
      <c r="L346" s="170">
        <v>523.70000000000005</v>
      </c>
    </row>
    <row r="347" spans="1:12" x14ac:dyDescent="0.2">
      <c r="A347" s="362" t="s">
        <v>55</v>
      </c>
      <c r="B347" s="420" t="s">
        <v>156</v>
      </c>
      <c r="C347" s="420" t="s">
        <v>10</v>
      </c>
      <c r="D347" s="420" t="s">
        <v>144</v>
      </c>
      <c r="E347" s="104" t="s">
        <v>230</v>
      </c>
      <c r="F347" s="104" t="s">
        <v>193</v>
      </c>
      <c r="G347" s="104" t="s">
        <v>146</v>
      </c>
      <c r="H347" s="104" t="s">
        <v>151</v>
      </c>
      <c r="I347" s="104"/>
      <c r="J347" s="170">
        <v>523.70000000000005</v>
      </c>
      <c r="K347" s="170">
        <v>523.70000000000005</v>
      </c>
      <c r="L347" s="170">
        <v>523.70000000000005</v>
      </c>
    </row>
    <row r="348" spans="1:12" ht="25.5" x14ac:dyDescent="0.2">
      <c r="A348" s="362" t="s">
        <v>28</v>
      </c>
      <c r="B348" s="420" t="s">
        <v>156</v>
      </c>
      <c r="C348" s="420" t="s">
        <v>10</v>
      </c>
      <c r="D348" s="420" t="s">
        <v>144</v>
      </c>
      <c r="E348" s="104" t="s">
        <v>230</v>
      </c>
      <c r="F348" s="104" t="s">
        <v>193</v>
      </c>
      <c r="G348" s="104" t="s">
        <v>146</v>
      </c>
      <c r="H348" s="104" t="s">
        <v>151</v>
      </c>
      <c r="I348" s="104" t="s">
        <v>192</v>
      </c>
      <c r="J348" s="170">
        <v>523.70000000000005</v>
      </c>
      <c r="K348" s="170">
        <v>523.70000000000005</v>
      </c>
      <c r="L348" s="170">
        <v>523.70000000000005</v>
      </c>
    </row>
    <row r="349" spans="1:12" ht="51" x14ac:dyDescent="0.2">
      <c r="A349" s="106" t="s">
        <v>403</v>
      </c>
      <c r="B349" s="113" t="s">
        <v>154</v>
      </c>
      <c r="C349" s="113"/>
      <c r="D349" s="113"/>
      <c r="E349" s="113"/>
      <c r="F349" s="113"/>
      <c r="G349" s="113"/>
      <c r="H349" s="113"/>
      <c r="I349" s="113"/>
      <c r="J349" s="389">
        <f>J357</f>
        <v>10645.5</v>
      </c>
      <c r="K349" s="389">
        <f>K357</f>
        <v>14220.8</v>
      </c>
      <c r="L349" s="389">
        <f>L357</f>
        <v>14421.3</v>
      </c>
    </row>
    <row r="350" spans="1:12" ht="25.5" x14ac:dyDescent="0.2">
      <c r="A350" s="316" t="s">
        <v>471</v>
      </c>
      <c r="B350" s="317" t="s">
        <v>154</v>
      </c>
      <c r="C350" s="208">
        <v>0</v>
      </c>
      <c r="D350" s="261" t="s">
        <v>144</v>
      </c>
      <c r="E350" s="319"/>
      <c r="F350" s="319"/>
      <c r="G350" s="319"/>
      <c r="H350" s="319"/>
      <c r="I350" s="319"/>
      <c r="J350" s="389"/>
      <c r="K350" s="389"/>
      <c r="L350" s="389"/>
    </row>
    <row r="351" spans="1:12" ht="48" x14ac:dyDescent="0.2">
      <c r="A351" s="315" t="s">
        <v>474</v>
      </c>
      <c r="B351" s="317" t="s">
        <v>154</v>
      </c>
      <c r="C351" s="208">
        <v>0</v>
      </c>
      <c r="D351" s="261" t="s">
        <v>144</v>
      </c>
      <c r="E351" s="219" t="s">
        <v>475</v>
      </c>
      <c r="F351" s="319"/>
      <c r="G351" s="319"/>
      <c r="H351" s="319"/>
      <c r="I351" s="319"/>
      <c r="J351" s="389"/>
      <c r="K351" s="389"/>
      <c r="L351" s="389"/>
    </row>
    <row r="352" spans="1:12" ht="24" x14ac:dyDescent="0.2">
      <c r="A352" s="320" t="s">
        <v>472</v>
      </c>
      <c r="B352" s="317" t="s">
        <v>154</v>
      </c>
      <c r="C352" s="208">
        <v>0</v>
      </c>
      <c r="D352" s="261" t="s">
        <v>144</v>
      </c>
      <c r="E352" s="219" t="s">
        <v>475</v>
      </c>
      <c r="F352" s="338" t="s">
        <v>215</v>
      </c>
      <c r="G352" s="319"/>
      <c r="H352" s="319"/>
      <c r="I352" s="319"/>
      <c r="J352" s="389"/>
      <c r="K352" s="389"/>
      <c r="L352" s="389"/>
    </row>
    <row r="353" spans="1:12" x14ac:dyDescent="0.2">
      <c r="A353" s="320" t="s">
        <v>473</v>
      </c>
      <c r="B353" s="317" t="s">
        <v>154</v>
      </c>
      <c r="C353" s="208">
        <v>0</v>
      </c>
      <c r="D353" s="261" t="s">
        <v>144</v>
      </c>
      <c r="E353" s="219" t="s">
        <v>475</v>
      </c>
      <c r="F353" s="338" t="s">
        <v>216</v>
      </c>
      <c r="G353" s="319"/>
      <c r="H353" s="319"/>
      <c r="I353" s="319"/>
      <c r="J353" s="389"/>
      <c r="K353" s="389"/>
      <c r="L353" s="389"/>
    </row>
    <row r="354" spans="1:12" x14ac:dyDescent="0.2">
      <c r="A354" s="221" t="s">
        <v>54</v>
      </c>
      <c r="B354" s="317" t="s">
        <v>154</v>
      </c>
      <c r="C354" s="208">
        <v>0</v>
      </c>
      <c r="D354" s="261" t="s">
        <v>144</v>
      </c>
      <c r="E354" s="219" t="s">
        <v>475</v>
      </c>
      <c r="F354" s="338" t="s">
        <v>216</v>
      </c>
      <c r="G354" s="331" t="s">
        <v>146</v>
      </c>
      <c r="H354" s="319"/>
      <c r="I354" s="319"/>
      <c r="J354" s="389"/>
      <c r="K354" s="389"/>
      <c r="L354" s="389"/>
    </row>
    <row r="355" spans="1:12" x14ac:dyDescent="0.2">
      <c r="A355" s="318" t="s">
        <v>188</v>
      </c>
      <c r="B355" s="317" t="s">
        <v>154</v>
      </c>
      <c r="C355" s="208">
        <v>0</v>
      </c>
      <c r="D355" s="261" t="s">
        <v>144</v>
      </c>
      <c r="E355" s="219" t="s">
        <v>475</v>
      </c>
      <c r="F355" s="338" t="s">
        <v>216</v>
      </c>
      <c r="G355" s="331" t="s">
        <v>146</v>
      </c>
      <c r="H355" s="331" t="s">
        <v>156</v>
      </c>
      <c r="I355" s="319"/>
      <c r="J355" s="389"/>
      <c r="K355" s="389"/>
      <c r="L355" s="389"/>
    </row>
    <row r="356" spans="1:12" ht="25.5" x14ac:dyDescent="0.2">
      <c r="A356" s="318" t="s">
        <v>28</v>
      </c>
      <c r="B356" s="317" t="s">
        <v>154</v>
      </c>
      <c r="C356" s="208">
        <v>0</v>
      </c>
      <c r="D356" s="261" t="s">
        <v>144</v>
      </c>
      <c r="E356" s="219" t="s">
        <v>475</v>
      </c>
      <c r="F356" s="338" t="s">
        <v>216</v>
      </c>
      <c r="G356" s="331" t="s">
        <v>146</v>
      </c>
      <c r="H356" s="331" t="s">
        <v>156</v>
      </c>
      <c r="I356" s="331" t="s">
        <v>192</v>
      </c>
      <c r="J356" s="389"/>
      <c r="K356" s="389"/>
      <c r="L356" s="389"/>
    </row>
    <row r="357" spans="1:12" ht="38.25" x14ac:dyDescent="0.2">
      <c r="A357" s="344" t="s">
        <v>506</v>
      </c>
      <c r="B357" s="104" t="s">
        <v>154</v>
      </c>
      <c r="C357" s="104" t="s">
        <v>160</v>
      </c>
      <c r="D357" s="348" t="s">
        <v>145</v>
      </c>
      <c r="E357" s="104"/>
      <c r="F357" s="104"/>
      <c r="G357" s="104"/>
      <c r="H357" s="104"/>
      <c r="I357" s="104"/>
      <c r="J357" s="413">
        <f>J358+J364</f>
        <v>10645.5</v>
      </c>
      <c r="K357" s="413">
        <f>K358+K364</f>
        <v>14220.8</v>
      </c>
      <c r="L357" s="383">
        <f>L358+L364</f>
        <v>14421.3</v>
      </c>
    </row>
    <row r="358" spans="1:12" ht="45" x14ac:dyDescent="0.2">
      <c r="A358" s="270" t="s">
        <v>61</v>
      </c>
      <c r="B358" s="104" t="s">
        <v>154</v>
      </c>
      <c r="C358" s="104" t="s">
        <v>160</v>
      </c>
      <c r="D358" s="348" t="s">
        <v>145</v>
      </c>
      <c r="E358" s="220" t="s">
        <v>437</v>
      </c>
      <c r="F358" s="104"/>
      <c r="G358" s="104"/>
      <c r="H358" s="104"/>
      <c r="I358" s="104"/>
      <c r="J358" s="170">
        <v>5322.7</v>
      </c>
      <c r="K358" s="170">
        <v>7110.4</v>
      </c>
      <c r="L358" s="170">
        <v>7210.6</v>
      </c>
    </row>
    <row r="359" spans="1:12" ht="38.25" x14ac:dyDescent="0.2">
      <c r="A359" s="108" t="s">
        <v>36</v>
      </c>
      <c r="B359" s="104" t="s">
        <v>154</v>
      </c>
      <c r="C359" s="104" t="s">
        <v>160</v>
      </c>
      <c r="D359" s="348" t="s">
        <v>145</v>
      </c>
      <c r="E359" s="220" t="s">
        <v>437</v>
      </c>
      <c r="F359" s="104" t="s">
        <v>175</v>
      </c>
      <c r="G359" s="104"/>
      <c r="H359" s="104"/>
      <c r="I359" s="104"/>
      <c r="J359" s="170">
        <v>5322.7</v>
      </c>
      <c r="K359" s="170">
        <v>7110.4</v>
      </c>
      <c r="L359" s="170">
        <v>7210.6</v>
      </c>
    </row>
    <row r="360" spans="1:12" ht="27.75" customHeight="1" x14ac:dyDescent="0.2">
      <c r="A360" s="108" t="s">
        <v>37</v>
      </c>
      <c r="B360" s="104" t="s">
        <v>154</v>
      </c>
      <c r="C360" s="104" t="s">
        <v>160</v>
      </c>
      <c r="D360" s="348" t="s">
        <v>145</v>
      </c>
      <c r="E360" s="220" t="s">
        <v>437</v>
      </c>
      <c r="F360" s="104" t="s">
        <v>193</v>
      </c>
      <c r="G360" s="104"/>
      <c r="H360" s="104"/>
      <c r="I360" s="104"/>
      <c r="J360" s="170">
        <v>5322.7</v>
      </c>
      <c r="K360" s="170">
        <v>7110.4</v>
      </c>
      <c r="L360" s="170">
        <v>7210.6</v>
      </c>
    </row>
    <row r="361" spans="1:12" ht="15" x14ac:dyDescent="0.2">
      <c r="A361" s="108" t="s">
        <v>54</v>
      </c>
      <c r="B361" s="104" t="s">
        <v>154</v>
      </c>
      <c r="C361" s="104" t="s">
        <v>160</v>
      </c>
      <c r="D361" s="348" t="s">
        <v>145</v>
      </c>
      <c r="E361" s="220" t="s">
        <v>437</v>
      </c>
      <c r="F361" s="104" t="s">
        <v>193</v>
      </c>
      <c r="G361" s="104" t="s">
        <v>146</v>
      </c>
      <c r="H361" s="104"/>
      <c r="I361" s="104"/>
      <c r="J361" s="170">
        <v>5322.7</v>
      </c>
      <c r="K361" s="170">
        <v>7110.4</v>
      </c>
      <c r="L361" s="170">
        <v>7210.6</v>
      </c>
    </row>
    <row r="362" spans="1:12" ht="15" x14ac:dyDescent="0.2">
      <c r="A362" s="108" t="s">
        <v>188</v>
      </c>
      <c r="B362" s="104" t="s">
        <v>154</v>
      </c>
      <c r="C362" s="104" t="s">
        <v>160</v>
      </c>
      <c r="D362" s="348" t="s">
        <v>145</v>
      </c>
      <c r="E362" s="220" t="s">
        <v>437</v>
      </c>
      <c r="F362" s="104" t="s">
        <v>193</v>
      </c>
      <c r="G362" s="104" t="s">
        <v>146</v>
      </c>
      <c r="H362" s="104" t="s">
        <v>156</v>
      </c>
      <c r="I362" s="104"/>
      <c r="J362" s="170">
        <v>5322.7</v>
      </c>
      <c r="K362" s="170">
        <v>7110.4</v>
      </c>
      <c r="L362" s="170">
        <v>7210.6</v>
      </c>
    </row>
    <row r="363" spans="1:12" ht="25.5" x14ac:dyDescent="0.2">
      <c r="A363" s="108" t="s">
        <v>28</v>
      </c>
      <c r="B363" s="104" t="s">
        <v>154</v>
      </c>
      <c r="C363" s="104" t="s">
        <v>160</v>
      </c>
      <c r="D363" s="348" t="s">
        <v>145</v>
      </c>
      <c r="E363" s="220" t="s">
        <v>437</v>
      </c>
      <c r="F363" s="104" t="s">
        <v>193</v>
      </c>
      <c r="G363" s="104" t="s">
        <v>146</v>
      </c>
      <c r="H363" s="104" t="s">
        <v>156</v>
      </c>
      <c r="I363" s="104" t="s">
        <v>192</v>
      </c>
      <c r="J363" s="170">
        <v>5322.7</v>
      </c>
      <c r="K363" s="170">
        <v>7110.4</v>
      </c>
      <c r="L363" s="170">
        <v>7210.6</v>
      </c>
    </row>
    <row r="364" spans="1:12" ht="215.25" customHeight="1" x14ac:dyDescent="0.2">
      <c r="A364" s="271" t="s">
        <v>439</v>
      </c>
      <c r="B364" s="104" t="s">
        <v>154</v>
      </c>
      <c r="C364" s="104" t="s">
        <v>160</v>
      </c>
      <c r="D364" s="348" t="s">
        <v>145</v>
      </c>
      <c r="E364" s="220" t="s">
        <v>438</v>
      </c>
      <c r="F364" s="104"/>
      <c r="G364" s="104"/>
      <c r="H364" s="104"/>
      <c r="I364" s="104"/>
      <c r="J364" s="170">
        <v>5322.8</v>
      </c>
      <c r="K364" s="170">
        <v>7110.4</v>
      </c>
      <c r="L364" s="170">
        <v>7210.7</v>
      </c>
    </row>
    <row r="365" spans="1:12" ht="15" x14ac:dyDescent="0.2">
      <c r="A365" s="108" t="s">
        <v>99</v>
      </c>
      <c r="B365" s="104" t="s">
        <v>154</v>
      </c>
      <c r="C365" s="104" t="s">
        <v>160</v>
      </c>
      <c r="D365" s="348" t="s">
        <v>145</v>
      </c>
      <c r="E365" s="220" t="s">
        <v>438</v>
      </c>
      <c r="F365" s="104" t="s">
        <v>223</v>
      </c>
      <c r="G365" s="104"/>
      <c r="H365" s="104"/>
      <c r="I365" s="104"/>
      <c r="J365" s="170">
        <v>5322.8</v>
      </c>
      <c r="K365" s="170">
        <v>7110.4</v>
      </c>
      <c r="L365" s="170">
        <v>7210.7</v>
      </c>
    </row>
    <row r="366" spans="1:12" ht="15" x14ac:dyDescent="0.2">
      <c r="A366" s="108" t="s">
        <v>100</v>
      </c>
      <c r="B366" s="104" t="s">
        <v>154</v>
      </c>
      <c r="C366" s="104" t="s">
        <v>160</v>
      </c>
      <c r="D366" s="348" t="s">
        <v>145</v>
      </c>
      <c r="E366" s="220" t="s">
        <v>438</v>
      </c>
      <c r="F366" s="104" t="s">
        <v>224</v>
      </c>
      <c r="G366" s="104"/>
      <c r="H366" s="104"/>
      <c r="I366" s="104"/>
      <c r="J366" s="170">
        <v>5322.8</v>
      </c>
      <c r="K366" s="170">
        <v>7110.4</v>
      </c>
      <c r="L366" s="170">
        <v>7210.7</v>
      </c>
    </row>
    <row r="367" spans="1:12" ht="15" x14ac:dyDescent="0.2">
      <c r="A367" s="108" t="s">
        <v>54</v>
      </c>
      <c r="B367" s="104" t="s">
        <v>154</v>
      </c>
      <c r="C367" s="104" t="s">
        <v>160</v>
      </c>
      <c r="D367" s="348" t="s">
        <v>145</v>
      </c>
      <c r="E367" s="220" t="s">
        <v>438</v>
      </c>
      <c r="F367" s="104" t="s">
        <v>224</v>
      </c>
      <c r="G367" s="104" t="s">
        <v>146</v>
      </c>
      <c r="H367" s="104"/>
      <c r="I367" s="104"/>
      <c r="J367" s="170">
        <v>5322.8</v>
      </c>
      <c r="K367" s="170">
        <v>7110.4</v>
      </c>
      <c r="L367" s="170">
        <v>7210.7</v>
      </c>
    </row>
    <row r="368" spans="1:12" ht="15" x14ac:dyDescent="0.2">
      <c r="A368" s="108" t="s">
        <v>188</v>
      </c>
      <c r="B368" s="104" t="s">
        <v>154</v>
      </c>
      <c r="C368" s="104" t="s">
        <v>160</v>
      </c>
      <c r="D368" s="348" t="s">
        <v>145</v>
      </c>
      <c r="E368" s="220" t="s">
        <v>438</v>
      </c>
      <c r="F368" s="104" t="s">
        <v>224</v>
      </c>
      <c r="G368" s="104" t="s">
        <v>146</v>
      </c>
      <c r="H368" s="104" t="s">
        <v>156</v>
      </c>
      <c r="I368" s="104"/>
      <c r="J368" s="170">
        <v>5322.8</v>
      </c>
      <c r="K368" s="170">
        <v>7110.4</v>
      </c>
      <c r="L368" s="170">
        <v>7210.7</v>
      </c>
    </row>
    <row r="369" spans="1:12" ht="38.25" x14ac:dyDescent="0.2">
      <c r="A369" s="143" t="s">
        <v>187</v>
      </c>
      <c r="B369" s="158" t="s">
        <v>154</v>
      </c>
      <c r="C369" s="158" t="s">
        <v>160</v>
      </c>
      <c r="D369" s="348" t="s">
        <v>145</v>
      </c>
      <c r="E369" s="220" t="s">
        <v>438</v>
      </c>
      <c r="F369" s="104" t="s">
        <v>224</v>
      </c>
      <c r="G369" s="104" t="s">
        <v>146</v>
      </c>
      <c r="H369" s="104" t="s">
        <v>156</v>
      </c>
      <c r="I369" s="104" t="s">
        <v>176</v>
      </c>
      <c r="J369" s="170">
        <v>5322.8</v>
      </c>
      <c r="K369" s="170">
        <v>7110.4</v>
      </c>
      <c r="L369" s="170">
        <v>7210.7</v>
      </c>
    </row>
    <row r="370" spans="1:12" ht="89.25" x14ac:dyDescent="0.2">
      <c r="A370" s="375" t="s">
        <v>519</v>
      </c>
      <c r="B370" s="158" t="s">
        <v>154</v>
      </c>
      <c r="C370" s="158" t="s">
        <v>160</v>
      </c>
      <c r="D370" s="368" t="s">
        <v>155</v>
      </c>
      <c r="E370" s="220"/>
      <c r="F370" s="171"/>
      <c r="G370" s="158"/>
      <c r="H370" s="361"/>
      <c r="I370" s="154"/>
      <c r="J370" s="170"/>
      <c r="K370" s="170"/>
      <c r="L370" s="170"/>
    </row>
    <row r="371" spans="1:12" ht="45" x14ac:dyDescent="0.2">
      <c r="A371" s="270" t="s">
        <v>520</v>
      </c>
      <c r="B371" s="158" t="s">
        <v>154</v>
      </c>
      <c r="C371" s="158" t="s">
        <v>160</v>
      </c>
      <c r="D371" s="368" t="s">
        <v>155</v>
      </c>
      <c r="E371" s="220" t="s">
        <v>521</v>
      </c>
      <c r="F371" s="171"/>
      <c r="G371" s="158"/>
      <c r="H371" s="361"/>
      <c r="I371" s="154"/>
      <c r="J371" s="170"/>
      <c r="K371" s="170"/>
      <c r="L371" s="170"/>
    </row>
    <row r="372" spans="1:12" ht="38.25" x14ac:dyDescent="0.2">
      <c r="A372" s="374" t="s">
        <v>36</v>
      </c>
      <c r="B372" s="158" t="s">
        <v>154</v>
      </c>
      <c r="C372" s="158" t="s">
        <v>160</v>
      </c>
      <c r="D372" s="368" t="s">
        <v>155</v>
      </c>
      <c r="E372" s="220" t="s">
        <v>521</v>
      </c>
      <c r="F372" s="373" t="s">
        <v>175</v>
      </c>
      <c r="G372" s="373"/>
      <c r="H372" s="373"/>
      <c r="I372" s="373"/>
      <c r="J372" s="170"/>
      <c r="K372" s="170"/>
      <c r="L372" s="170"/>
    </row>
    <row r="373" spans="1:12" ht="38.25" x14ac:dyDescent="0.2">
      <c r="A373" s="374" t="s">
        <v>37</v>
      </c>
      <c r="B373" s="158" t="s">
        <v>154</v>
      </c>
      <c r="C373" s="158" t="s">
        <v>160</v>
      </c>
      <c r="D373" s="368" t="s">
        <v>155</v>
      </c>
      <c r="E373" s="220" t="s">
        <v>521</v>
      </c>
      <c r="F373" s="373" t="s">
        <v>193</v>
      </c>
      <c r="G373" s="373"/>
      <c r="H373" s="373"/>
      <c r="I373" s="373"/>
      <c r="J373" s="170"/>
      <c r="K373" s="170"/>
      <c r="L373" s="170"/>
    </row>
    <row r="374" spans="1:12" ht="15" x14ac:dyDescent="0.2">
      <c r="A374" s="374" t="s">
        <v>54</v>
      </c>
      <c r="B374" s="158" t="s">
        <v>154</v>
      </c>
      <c r="C374" s="158" t="s">
        <v>160</v>
      </c>
      <c r="D374" s="368" t="s">
        <v>155</v>
      </c>
      <c r="E374" s="220" t="s">
        <v>521</v>
      </c>
      <c r="F374" s="373" t="s">
        <v>193</v>
      </c>
      <c r="G374" s="373" t="s">
        <v>146</v>
      </c>
      <c r="H374" s="373"/>
      <c r="I374" s="373"/>
      <c r="J374" s="170"/>
      <c r="K374" s="170"/>
      <c r="L374" s="170"/>
    </row>
    <row r="375" spans="1:12" ht="15" x14ac:dyDescent="0.2">
      <c r="A375" s="374" t="s">
        <v>188</v>
      </c>
      <c r="B375" s="158" t="s">
        <v>154</v>
      </c>
      <c r="C375" s="158" t="s">
        <v>160</v>
      </c>
      <c r="D375" s="368" t="s">
        <v>155</v>
      </c>
      <c r="E375" s="220" t="s">
        <v>521</v>
      </c>
      <c r="F375" s="373" t="s">
        <v>193</v>
      </c>
      <c r="G375" s="373" t="s">
        <v>146</v>
      </c>
      <c r="H375" s="373" t="s">
        <v>156</v>
      </c>
      <c r="I375" s="373"/>
      <c r="J375" s="170"/>
      <c r="K375" s="170"/>
      <c r="L375" s="170"/>
    </row>
    <row r="376" spans="1:12" ht="25.5" x14ac:dyDescent="0.2">
      <c r="A376" s="143" t="s">
        <v>28</v>
      </c>
      <c r="B376" s="158" t="s">
        <v>154</v>
      </c>
      <c r="C376" s="158" t="s">
        <v>160</v>
      </c>
      <c r="D376" s="368" t="s">
        <v>155</v>
      </c>
      <c r="E376" s="220" t="s">
        <v>521</v>
      </c>
      <c r="F376" s="373" t="s">
        <v>193</v>
      </c>
      <c r="G376" s="373" t="s">
        <v>146</v>
      </c>
      <c r="H376" s="373" t="s">
        <v>156</v>
      </c>
      <c r="I376" s="373" t="s">
        <v>192</v>
      </c>
      <c r="J376" s="170"/>
      <c r="K376" s="170"/>
      <c r="L376" s="170"/>
    </row>
    <row r="377" spans="1:12" ht="63.75" x14ac:dyDescent="0.2">
      <c r="A377" s="360" t="s">
        <v>516</v>
      </c>
      <c r="B377" s="158" t="s">
        <v>154</v>
      </c>
      <c r="C377" s="158" t="s">
        <v>160</v>
      </c>
      <c r="D377" s="293" t="s">
        <v>146</v>
      </c>
      <c r="E377" s="220"/>
      <c r="F377" s="171"/>
      <c r="G377" s="158"/>
      <c r="H377" s="361"/>
      <c r="I377" s="154"/>
      <c r="J377" s="170"/>
      <c r="K377" s="170"/>
      <c r="L377" s="170"/>
    </row>
    <row r="378" spans="1:12" ht="30" x14ac:dyDescent="0.2">
      <c r="A378" s="365" t="s">
        <v>517</v>
      </c>
      <c r="B378" s="158" t="s">
        <v>154</v>
      </c>
      <c r="C378" s="158" t="s">
        <v>160</v>
      </c>
      <c r="D378" s="158" t="s">
        <v>146</v>
      </c>
      <c r="E378" s="359" t="s">
        <v>518</v>
      </c>
      <c r="F378" s="171"/>
      <c r="G378" s="158"/>
      <c r="H378" s="361"/>
      <c r="I378" s="154"/>
      <c r="J378" s="170"/>
      <c r="K378" s="170"/>
      <c r="L378" s="170"/>
    </row>
    <row r="379" spans="1:12" ht="38.25" x14ac:dyDescent="0.2">
      <c r="A379" s="362" t="s">
        <v>36</v>
      </c>
      <c r="B379" s="158" t="s">
        <v>154</v>
      </c>
      <c r="C379" s="158" t="s">
        <v>160</v>
      </c>
      <c r="D379" s="158" t="s">
        <v>146</v>
      </c>
      <c r="E379" s="359" t="s">
        <v>518</v>
      </c>
      <c r="F379" s="361" t="s">
        <v>175</v>
      </c>
      <c r="G379" s="361"/>
      <c r="H379" s="361"/>
      <c r="I379" s="361"/>
      <c r="J379" s="170"/>
      <c r="K379" s="170"/>
      <c r="L379" s="170"/>
    </row>
    <row r="380" spans="1:12" ht="38.25" x14ac:dyDescent="0.2">
      <c r="A380" s="362" t="s">
        <v>37</v>
      </c>
      <c r="B380" s="158" t="s">
        <v>154</v>
      </c>
      <c r="C380" s="158" t="s">
        <v>160</v>
      </c>
      <c r="D380" s="158" t="s">
        <v>146</v>
      </c>
      <c r="E380" s="359" t="s">
        <v>518</v>
      </c>
      <c r="F380" s="361" t="s">
        <v>193</v>
      </c>
      <c r="G380" s="361"/>
      <c r="H380" s="361"/>
      <c r="I380" s="361"/>
      <c r="J380" s="170"/>
      <c r="K380" s="170"/>
      <c r="L380" s="170"/>
    </row>
    <row r="381" spans="1:12" ht="15" x14ac:dyDescent="0.2">
      <c r="A381" s="362" t="s">
        <v>54</v>
      </c>
      <c r="B381" s="158" t="s">
        <v>154</v>
      </c>
      <c r="C381" s="158" t="s">
        <v>160</v>
      </c>
      <c r="D381" s="158" t="s">
        <v>146</v>
      </c>
      <c r="E381" s="359" t="s">
        <v>518</v>
      </c>
      <c r="F381" s="361" t="s">
        <v>193</v>
      </c>
      <c r="G381" s="361" t="s">
        <v>146</v>
      </c>
      <c r="H381" s="361"/>
      <c r="I381" s="361"/>
      <c r="J381" s="170"/>
      <c r="K381" s="170"/>
      <c r="L381" s="170"/>
    </row>
    <row r="382" spans="1:12" ht="15" x14ac:dyDescent="0.2">
      <c r="A382" s="362" t="s">
        <v>188</v>
      </c>
      <c r="B382" s="158" t="s">
        <v>154</v>
      </c>
      <c r="C382" s="158" t="s">
        <v>160</v>
      </c>
      <c r="D382" s="158" t="s">
        <v>146</v>
      </c>
      <c r="E382" s="359" t="s">
        <v>518</v>
      </c>
      <c r="F382" s="361" t="s">
        <v>193</v>
      </c>
      <c r="G382" s="361" t="s">
        <v>146</v>
      </c>
      <c r="H382" s="361" t="s">
        <v>156</v>
      </c>
      <c r="I382" s="361"/>
      <c r="J382" s="170"/>
      <c r="K382" s="170"/>
      <c r="L382" s="170"/>
    </row>
    <row r="383" spans="1:12" ht="25.5" x14ac:dyDescent="0.2">
      <c r="A383" s="143" t="s">
        <v>28</v>
      </c>
      <c r="B383" s="158" t="s">
        <v>154</v>
      </c>
      <c r="C383" s="158" t="s">
        <v>160</v>
      </c>
      <c r="D383" s="158" t="s">
        <v>146</v>
      </c>
      <c r="E383" s="359" t="s">
        <v>518</v>
      </c>
      <c r="F383" s="361" t="s">
        <v>193</v>
      </c>
      <c r="G383" s="361" t="s">
        <v>146</v>
      </c>
      <c r="H383" s="361" t="s">
        <v>156</v>
      </c>
      <c r="I383" s="361" t="s">
        <v>192</v>
      </c>
      <c r="J383" s="170"/>
      <c r="K383" s="170"/>
      <c r="L383" s="170"/>
    </row>
    <row r="384" spans="1:12" ht="45" x14ac:dyDescent="0.2">
      <c r="A384" s="195" t="s">
        <v>395</v>
      </c>
      <c r="B384" s="358" t="s">
        <v>169</v>
      </c>
      <c r="C384" s="215">
        <v>0</v>
      </c>
      <c r="D384" s="178" t="s">
        <v>149</v>
      </c>
      <c r="E384" s="180"/>
      <c r="F384" s="171"/>
      <c r="G384" s="158"/>
      <c r="H384" s="182"/>
      <c r="I384" s="154"/>
      <c r="J384" s="386">
        <v>3800</v>
      </c>
      <c r="K384" s="386"/>
      <c r="L384" s="386"/>
    </row>
    <row r="385" spans="1:12" ht="47.25" x14ac:dyDescent="0.2">
      <c r="A385" s="366" t="s">
        <v>396</v>
      </c>
      <c r="B385" s="178" t="s">
        <v>169</v>
      </c>
      <c r="C385" s="179">
        <v>3</v>
      </c>
      <c r="D385" s="178"/>
      <c r="E385" s="180"/>
      <c r="F385" s="178"/>
      <c r="G385" s="171"/>
      <c r="H385" s="182"/>
      <c r="I385" s="154"/>
      <c r="J385" s="386">
        <v>3800</v>
      </c>
      <c r="K385" s="386"/>
      <c r="L385" s="386"/>
    </row>
    <row r="386" spans="1:12" ht="63" x14ac:dyDescent="0.2">
      <c r="A386" s="366" t="s">
        <v>503</v>
      </c>
      <c r="B386" s="326" t="s">
        <v>169</v>
      </c>
      <c r="C386" s="327">
        <v>3</v>
      </c>
      <c r="D386" s="326" t="s">
        <v>145</v>
      </c>
      <c r="E386" s="328"/>
      <c r="F386" s="326"/>
      <c r="G386" s="171"/>
      <c r="H386" s="330"/>
      <c r="I386" s="154"/>
      <c r="J386" s="386">
        <v>3800</v>
      </c>
      <c r="K386" s="386"/>
      <c r="L386" s="386"/>
    </row>
    <row r="387" spans="1:12" ht="30" x14ac:dyDescent="0.2">
      <c r="A387" s="166" t="s">
        <v>431</v>
      </c>
      <c r="B387" s="178" t="s">
        <v>169</v>
      </c>
      <c r="C387" s="179">
        <v>3</v>
      </c>
      <c r="D387" s="326" t="s">
        <v>145</v>
      </c>
      <c r="E387" s="262">
        <v>42050</v>
      </c>
      <c r="F387" s="178"/>
      <c r="G387" s="171"/>
      <c r="H387" s="182"/>
      <c r="I387" s="154"/>
      <c r="J387" s="386">
        <v>3800</v>
      </c>
      <c r="K387" s="386"/>
      <c r="L387" s="386"/>
    </row>
    <row r="388" spans="1:12" ht="38.25" x14ac:dyDescent="0.2">
      <c r="A388" s="362" t="s">
        <v>36</v>
      </c>
      <c r="B388" s="178" t="s">
        <v>169</v>
      </c>
      <c r="C388" s="179">
        <v>3</v>
      </c>
      <c r="D388" s="326" t="s">
        <v>145</v>
      </c>
      <c r="E388" s="262">
        <v>42050</v>
      </c>
      <c r="F388" s="178" t="s">
        <v>175</v>
      </c>
      <c r="G388" s="171"/>
      <c r="H388" s="182"/>
      <c r="I388" s="154"/>
      <c r="J388" s="386">
        <v>3800</v>
      </c>
      <c r="K388" s="386"/>
      <c r="L388" s="386"/>
    </row>
    <row r="389" spans="1:12" ht="38.25" x14ac:dyDescent="0.2">
      <c r="A389" s="362" t="s">
        <v>37</v>
      </c>
      <c r="B389" s="178" t="s">
        <v>169</v>
      </c>
      <c r="C389" s="179">
        <v>3</v>
      </c>
      <c r="D389" s="326" t="s">
        <v>145</v>
      </c>
      <c r="E389" s="262">
        <v>42050</v>
      </c>
      <c r="F389" s="178" t="s">
        <v>193</v>
      </c>
      <c r="G389" s="171"/>
      <c r="H389" s="182"/>
      <c r="I389" s="154"/>
      <c r="J389" s="386">
        <v>3800</v>
      </c>
      <c r="K389" s="386"/>
      <c r="L389" s="386"/>
    </row>
    <row r="390" spans="1:12" x14ac:dyDescent="0.2">
      <c r="A390" s="187" t="s">
        <v>393</v>
      </c>
      <c r="B390" s="178" t="s">
        <v>169</v>
      </c>
      <c r="C390" s="179">
        <v>3</v>
      </c>
      <c r="D390" s="326" t="s">
        <v>145</v>
      </c>
      <c r="E390" s="262">
        <v>42050</v>
      </c>
      <c r="F390" s="178" t="s">
        <v>193</v>
      </c>
      <c r="G390" s="158" t="s">
        <v>152</v>
      </c>
      <c r="H390" s="182"/>
      <c r="I390" s="154"/>
      <c r="J390" s="386">
        <v>3800</v>
      </c>
      <c r="K390" s="386"/>
      <c r="L390" s="386"/>
    </row>
    <row r="391" spans="1:12" ht="25.5" x14ac:dyDescent="0.2">
      <c r="A391" s="172" t="s">
        <v>394</v>
      </c>
      <c r="B391" s="178" t="s">
        <v>169</v>
      </c>
      <c r="C391" s="179">
        <v>3</v>
      </c>
      <c r="D391" s="326" t="s">
        <v>145</v>
      </c>
      <c r="E391" s="262">
        <v>42050</v>
      </c>
      <c r="F391" s="178" t="s">
        <v>193</v>
      </c>
      <c r="G391" s="158" t="s">
        <v>152</v>
      </c>
      <c r="H391" s="182" t="s">
        <v>151</v>
      </c>
      <c r="I391" s="154"/>
      <c r="J391" s="386">
        <v>3800</v>
      </c>
      <c r="K391" s="386"/>
      <c r="L391" s="386"/>
    </row>
    <row r="392" spans="1:12" ht="25.5" x14ac:dyDescent="0.2">
      <c r="A392" s="362" t="s">
        <v>28</v>
      </c>
      <c r="B392" s="178" t="s">
        <v>169</v>
      </c>
      <c r="C392" s="179">
        <v>3</v>
      </c>
      <c r="D392" s="326" t="s">
        <v>145</v>
      </c>
      <c r="E392" s="262">
        <v>42050</v>
      </c>
      <c r="F392" s="178" t="s">
        <v>193</v>
      </c>
      <c r="G392" s="158" t="s">
        <v>152</v>
      </c>
      <c r="H392" s="182" t="s">
        <v>151</v>
      </c>
      <c r="I392" s="154" t="s">
        <v>192</v>
      </c>
      <c r="J392" s="386">
        <v>3800</v>
      </c>
      <c r="K392" s="386"/>
      <c r="L392" s="386"/>
    </row>
    <row r="393" spans="1:12" ht="63.75" x14ac:dyDescent="0.2">
      <c r="A393" s="106" t="s">
        <v>409</v>
      </c>
      <c r="B393" s="113" t="s">
        <v>153</v>
      </c>
      <c r="C393" s="113"/>
      <c r="D393" s="113"/>
      <c r="E393" s="185"/>
      <c r="F393" s="113"/>
      <c r="G393" s="113"/>
      <c r="H393" s="113"/>
      <c r="I393" s="113"/>
      <c r="J393" s="390">
        <f>J394+J417+J426</f>
        <v>9523.1</v>
      </c>
      <c r="K393" s="390">
        <f>K394+K417+K426</f>
        <v>7513.0999999999995</v>
      </c>
      <c r="L393" s="390">
        <f>L394+L417+L426</f>
        <v>7506.2999999999993</v>
      </c>
    </row>
    <row r="394" spans="1:12" ht="25.5" x14ac:dyDescent="0.2">
      <c r="A394" s="362" t="s">
        <v>88</v>
      </c>
      <c r="B394" s="104" t="s">
        <v>153</v>
      </c>
      <c r="C394" s="104" t="s">
        <v>8</v>
      </c>
      <c r="D394" s="104"/>
      <c r="E394" s="104"/>
      <c r="F394" s="104"/>
      <c r="G394" s="104"/>
      <c r="H394" s="104"/>
      <c r="I394" s="104"/>
      <c r="J394" s="170">
        <f t="shared" ref="J394:L394" si="15">J395</f>
        <v>9441.7000000000007</v>
      </c>
      <c r="K394" s="170">
        <f t="shared" si="15"/>
        <v>7441.7</v>
      </c>
      <c r="L394" s="170">
        <f t="shared" si="15"/>
        <v>7441.7</v>
      </c>
    </row>
    <row r="395" spans="1:12" ht="63.75" x14ac:dyDescent="0.2">
      <c r="A395" s="362" t="s">
        <v>189</v>
      </c>
      <c r="B395" s="104" t="s">
        <v>153</v>
      </c>
      <c r="C395" s="104" t="s">
        <v>8</v>
      </c>
      <c r="D395" s="104" t="s">
        <v>144</v>
      </c>
      <c r="E395" s="104"/>
      <c r="F395" s="104"/>
      <c r="G395" s="104"/>
      <c r="H395" s="104"/>
      <c r="I395" s="104"/>
      <c r="J395" s="170">
        <f t="shared" ref="J395:K395" si="16">J396+J402</f>
        <v>9441.7000000000007</v>
      </c>
      <c r="K395" s="170">
        <f t="shared" si="16"/>
        <v>7441.7</v>
      </c>
      <c r="L395" s="170">
        <f t="shared" ref="L395" si="17">L396+L402</f>
        <v>7441.7</v>
      </c>
    </row>
    <row r="396" spans="1:12" ht="25.5" x14ac:dyDescent="0.2">
      <c r="A396" s="362" t="s">
        <v>90</v>
      </c>
      <c r="B396" s="104" t="s">
        <v>153</v>
      </c>
      <c r="C396" s="104" t="s">
        <v>8</v>
      </c>
      <c r="D396" s="104" t="s">
        <v>144</v>
      </c>
      <c r="E396" s="104" t="s">
        <v>196</v>
      </c>
      <c r="F396" s="104"/>
      <c r="G396" s="104"/>
      <c r="H396" s="104"/>
      <c r="I396" s="104"/>
      <c r="J396" s="170">
        <v>8434.7000000000007</v>
      </c>
      <c r="K396" s="170">
        <v>6434.7</v>
      </c>
      <c r="L396" s="170">
        <v>6434.7</v>
      </c>
    </row>
    <row r="397" spans="1:12" ht="76.5" x14ac:dyDescent="0.2">
      <c r="A397" s="111" t="s">
        <v>33</v>
      </c>
      <c r="B397" s="104" t="s">
        <v>153</v>
      </c>
      <c r="C397" s="104" t="s">
        <v>8</v>
      </c>
      <c r="D397" s="104" t="s">
        <v>144</v>
      </c>
      <c r="E397" s="104" t="s">
        <v>196</v>
      </c>
      <c r="F397" s="104" t="s">
        <v>190</v>
      </c>
      <c r="G397" s="104"/>
      <c r="H397" s="104"/>
      <c r="I397" s="104"/>
      <c r="J397" s="170">
        <v>8434.7000000000007</v>
      </c>
      <c r="K397" s="170">
        <v>6434.7</v>
      </c>
      <c r="L397" s="170">
        <v>6434.7</v>
      </c>
    </row>
    <row r="398" spans="1:12" ht="25.5" x14ac:dyDescent="0.2">
      <c r="A398" s="362" t="s">
        <v>34</v>
      </c>
      <c r="B398" s="104" t="s">
        <v>153</v>
      </c>
      <c r="C398" s="104" t="s">
        <v>8</v>
      </c>
      <c r="D398" s="104" t="s">
        <v>144</v>
      </c>
      <c r="E398" s="104" t="s">
        <v>196</v>
      </c>
      <c r="F398" s="104" t="s">
        <v>191</v>
      </c>
      <c r="G398" s="104"/>
      <c r="H398" s="104"/>
      <c r="I398" s="104"/>
      <c r="J398" s="170">
        <v>8434.7000000000007</v>
      </c>
      <c r="K398" s="170">
        <v>6434.7</v>
      </c>
      <c r="L398" s="170">
        <v>6434.7</v>
      </c>
    </row>
    <row r="399" spans="1:12" x14ac:dyDescent="0.2">
      <c r="A399" s="362" t="s">
        <v>29</v>
      </c>
      <c r="B399" s="104" t="s">
        <v>153</v>
      </c>
      <c r="C399" s="104" t="s">
        <v>8</v>
      </c>
      <c r="D399" s="104" t="s">
        <v>144</v>
      </c>
      <c r="E399" s="104" t="s">
        <v>196</v>
      </c>
      <c r="F399" s="104" t="s">
        <v>191</v>
      </c>
      <c r="G399" s="104" t="s">
        <v>144</v>
      </c>
      <c r="H399" s="104"/>
      <c r="I399" s="104"/>
      <c r="J399" s="170">
        <v>8434.7000000000007</v>
      </c>
      <c r="K399" s="170">
        <v>6434.7</v>
      </c>
      <c r="L399" s="170">
        <v>6434.7</v>
      </c>
    </row>
    <row r="400" spans="1:12" ht="38.25" x14ac:dyDescent="0.2">
      <c r="A400" s="362" t="s">
        <v>87</v>
      </c>
      <c r="B400" s="104" t="s">
        <v>153</v>
      </c>
      <c r="C400" s="104" t="s">
        <v>8</v>
      </c>
      <c r="D400" s="104" t="s">
        <v>144</v>
      </c>
      <c r="E400" s="104" t="s">
        <v>196</v>
      </c>
      <c r="F400" s="104" t="s">
        <v>191</v>
      </c>
      <c r="G400" s="104" t="s">
        <v>144</v>
      </c>
      <c r="H400" s="104" t="s">
        <v>152</v>
      </c>
      <c r="I400" s="104"/>
      <c r="J400" s="170">
        <v>8434.7000000000007</v>
      </c>
      <c r="K400" s="170">
        <v>6434.7</v>
      </c>
      <c r="L400" s="170">
        <v>6434.7</v>
      </c>
    </row>
    <row r="401" spans="1:12" ht="38.25" x14ac:dyDescent="0.2">
      <c r="A401" s="362" t="s">
        <v>187</v>
      </c>
      <c r="B401" s="104" t="s">
        <v>153</v>
      </c>
      <c r="C401" s="104" t="s">
        <v>8</v>
      </c>
      <c r="D401" s="104" t="s">
        <v>144</v>
      </c>
      <c r="E401" s="104" t="s">
        <v>196</v>
      </c>
      <c r="F401" s="104" t="s">
        <v>191</v>
      </c>
      <c r="G401" s="104" t="s">
        <v>144</v>
      </c>
      <c r="H401" s="104" t="s">
        <v>152</v>
      </c>
      <c r="I401" s="104" t="s">
        <v>176</v>
      </c>
      <c r="J401" s="170">
        <v>8434.7000000000007</v>
      </c>
      <c r="K401" s="170">
        <v>6434.7</v>
      </c>
      <c r="L401" s="170">
        <v>6434.7</v>
      </c>
    </row>
    <row r="402" spans="1:12" ht="45" x14ac:dyDescent="0.2">
      <c r="A402" s="166" t="s">
        <v>483</v>
      </c>
      <c r="B402" s="104" t="s">
        <v>153</v>
      </c>
      <c r="C402" s="104" t="s">
        <v>8</v>
      </c>
      <c r="D402" s="104" t="s">
        <v>144</v>
      </c>
      <c r="E402" s="104" t="s">
        <v>225</v>
      </c>
      <c r="F402" s="104"/>
      <c r="G402" s="104"/>
      <c r="H402" s="104"/>
      <c r="I402" s="104"/>
      <c r="J402" s="413">
        <f t="shared" ref="J402:K402" si="18">J407+J403</f>
        <v>1007</v>
      </c>
      <c r="K402" s="413">
        <f t="shared" si="18"/>
        <v>1007</v>
      </c>
      <c r="L402" s="383">
        <f t="shared" ref="L402" si="19">L407+L403</f>
        <v>1007</v>
      </c>
    </row>
    <row r="403" spans="1:12" ht="25.5" x14ac:dyDescent="0.2">
      <c r="A403" s="362" t="s">
        <v>34</v>
      </c>
      <c r="B403" s="104" t="s">
        <v>153</v>
      </c>
      <c r="C403" s="104" t="s">
        <v>8</v>
      </c>
      <c r="D403" s="104" t="s">
        <v>144</v>
      </c>
      <c r="E403" s="104" t="s">
        <v>225</v>
      </c>
      <c r="F403" s="104" t="s">
        <v>191</v>
      </c>
      <c r="G403" s="104"/>
      <c r="H403" s="104"/>
      <c r="I403" s="104"/>
      <c r="J403" s="413">
        <v>7</v>
      </c>
      <c r="K403" s="413">
        <v>7</v>
      </c>
      <c r="L403" s="383">
        <v>7</v>
      </c>
    </row>
    <row r="404" spans="1:12" x14ac:dyDescent="0.2">
      <c r="A404" s="362" t="s">
        <v>29</v>
      </c>
      <c r="B404" s="104" t="s">
        <v>153</v>
      </c>
      <c r="C404" s="104" t="s">
        <v>8</v>
      </c>
      <c r="D404" s="104" t="s">
        <v>144</v>
      </c>
      <c r="E404" s="104" t="s">
        <v>225</v>
      </c>
      <c r="F404" s="104" t="s">
        <v>191</v>
      </c>
      <c r="G404" s="104" t="s">
        <v>144</v>
      </c>
      <c r="H404" s="104"/>
      <c r="I404" s="104"/>
      <c r="J404" s="413">
        <v>7</v>
      </c>
      <c r="K404" s="413">
        <v>7</v>
      </c>
      <c r="L404" s="383">
        <v>7</v>
      </c>
    </row>
    <row r="405" spans="1:12" ht="38.25" x14ac:dyDescent="0.2">
      <c r="A405" s="362" t="s">
        <v>87</v>
      </c>
      <c r="B405" s="104" t="s">
        <v>153</v>
      </c>
      <c r="C405" s="104" t="s">
        <v>8</v>
      </c>
      <c r="D405" s="104" t="s">
        <v>144</v>
      </c>
      <c r="E405" s="104" t="s">
        <v>225</v>
      </c>
      <c r="F405" s="104" t="s">
        <v>191</v>
      </c>
      <c r="G405" s="104" t="s">
        <v>144</v>
      </c>
      <c r="H405" s="104" t="s">
        <v>152</v>
      </c>
      <c r="I405" s="104"/>
      <c r="J405" s="413">
        <v>7</v>
      </c>
      <c r="K405" s="413">
        <v>7</v>
      </c>
      <c r="L405" s="383">
        <v>7</v>
      </c>
    </row>
    <row r="406" spans="1:12" ht="38.25" x14ac:dyDescent="0.2">
      <c r="A406" s="362" t="s">
        <v>187</v>
      </c>
      <c r="B406" s="104" t="s">
        <v>153</v>
      </c>
      <c r="C406" s="104" t="s">
        <v>8</v>
      </c>
      <c r="D406" s="104" t="s">
        <v>144</v>
      </c>
      <c r="E406" s="104" t="s">
        <v>225</v>
      </c>
      <c r="F406" s="104" t="s">
        <v>191</v>
      </c>
      <c r="G406" s="104" t="s">
        <v>144</v>
      </c>
      <c r="H406" s="104" t="s">
        <v>152</v>
      </c>
      <c r="I406" s="104" t="s">
        <v>176</v>
      </c>
      <c r="J406" s="413">
        <v>7</v>
      </c>
      <c r="K406" s="413">
        <v>7</v>
      </c>
      <c r="L406" s="383">
        <v>7</v>
      </c>
    </row>
    <row r="407" spans="1:12" ht="38.25" x14ac:dyDescent="0.2">
      <c r="A407" s="362" t="s">
        <v>36</v>
      </c>
      <c r="B407" s="104" t="s">
        <v>153</v>
      </c>
      <c r="C407" s="104" t="s">
        <v>8</v>
      </c>
      <c r="D407" s="104" t="s">
        <v>144</v>
      </c>
      <c r="E407" s="104" t="s">
        <v>225</v>
      </c>
      <c r="F407" s="104" t="s">
        <v>175</v>
      </c>
      <c r="G407" s="104"/>
      <c r="H407" s="104"/>
      <c r="I407" s="104"/>
      <c r="J407" s="413">
        <v>1000</v>
      </c>
      <c r="K407" s="413">
        <v>1000</v>
      </c>
      <c r="L407" s="383">
        <v>1000</v>
      </c>
    </row>
    <row r="408" spans="1:12" ht="28.5" customHeight="1" x14ac:dyDescent="0.2">
      <c r="A408" s="362" t="s">
        <v>37</v>
      </c>
      <c r="B408" s="104" t="s">
        <v>153</v>
      </c>
      <c r="C408" s="104" t="s">
        <v>8</v>
      </c>
      <c r="D408" s="104" t="s">
        <v>144</v>
      </c>
      <c r="E408" s="104" t="s">
        <v>225</v>
      </c>
      <c r="F408" s="104" t="s">
        <v>193</v>
      </c>
      <c r="G408" s="104"/>
      <c r="H408" s="104"/>
      <c r="I408" s="104"/>
      <c r="J408" s="413">
        <v>1000</v>
      </c>
      <c r="K408" s="413">
        <v>1000</v>
      </c>
      <c r="L408" s="383">
        <v>1000</v>
      </c>
    </row>
    <row r="409" spans="1:12" x14ac:dyDescent="0.2">
      <c r="A409" s="362" t="s">
        <v>29</v>
      </c>
      <c r="B409" s="104" t="s">
        <v>153</v>
      </c>
      <c r="C409" s="104" t="s">
        <v>8</v>
      </c>
      <c r="D409" s="104" t="s">
        <v>144</v>
      </c>
      <c r="E409" s="104" t="s">
        <v>225</v>
      </c>
      <c r="F409" s="104" t="s">
        <v>193</v>
      </c>
      <c r="G409" s="104" t="s">
        <v>144</v>
      </c>
      <c r="H409" s="104"/>
      <c r="I409" s="104"/>
      <c r="J409" s="413">
        <v>1000</v>
      </c>
      <c r="K409" s="413">
        <v>1000</v>
      </c>
      <c r="L409" s="383">
        <v>1000</v>
      </c>
    </row>
    <row r="410" spans="1:12" ht="38.25" x14ac:dyDescent="0.2">
      <c r="A410" s="362" t="s">
        <v>87</v>
      </c>
      <c r="B410" s="104" t="s">
        <v>153</v>
      </c>
      <c r="C410" s="104" t="s">
        <v>8</v>
      </c>
      <c r="D410" s="104" t="s">
        <v>144</v>
      </c>
      <c r="E410" s="104" t="s">
        <v>225</v>
      </c>
      <c r="F410" s="104" t="s">
        <v>193</v>
      </c>
      <c r="G410" s="104" t="s">
        <v>144</v>
      </c>
      <c r="H410" s="104" t="s">
        <v>152</v>
      </c>
      <c r="I410" s="104"/>
      <c r="J410" s="413">
        <v>1000</v>
      </c>
      <c r="K410" s="413">
        <v>1000</v>
      </c>
      <c r="L410" s="383">
        <v>1000</v>
      </c>
    </row>
    <row r="411" spans="1:12" ht="38.25" x14ac:dyDescent="0.2">
      <c r="A411" s="362" t="s">
        <v>187</v>
      </c>
      <c r="B411" s="104" t="s">
        <v>153</v>
      </c>
      <c r="C411" s="104" t="s">
        <v>8</v>
      </c>
      <c r="D411" s="104" t="s">
        <v>144</v>
      </c>
      <c r="E411" s="104" t="s">
        <v>225</v>
      </c>
      <c r="F411" s="104" t="s">
        <v>193</v>
      </c>
      <c r="G411" s="104" t="s">
        <v>144</v>
      </c>
      <c r="H411" s="104" t="s">
        <v>152</v>
      </c>
      <c r="I411" s="104" t="s">
        <v>176</v>
      </c>
      <c r="J411" s="413">
        <v>1000</v>
      </c>
      <c r="K411" s="413">
        <v>1000</v>
      </c>
      <c r="L411" s="383">
        <v>1000</v>
      </c>
    </row>
    <row r="412" spans="1:12" x14ac:dyDescent="0.2">
      <c r="A412" s="362" t="s">
        <v>38</v>
      </c>
      <c r="B412" s="134" t="s">
        <v>153</v>
      </c>
      <c r="C412" s="134" t="s">
        <v>8</v>
      </c>
      <c r="D412" s="134" t="s">
        <v>144</v>
      </c>
      <c r="E412" s="134" t="s">
        <v>225</v>
      </c>
      <c r="F412" s="134" t="s">
        <v>162</v>
      </c>
      <c r="G412" s="134"/>
      <c r="H412" s="134"/>
      <c r="I412" s="134"/>
      <c r="J412" s="413"/>
      <c r="K412" s="413"/>
      <c r="L412" s="383"/>
    </row>
    <row r="413" spans="1:12" x14ac:dyDescent="0.2">
      <c r="A413" s="362" t="s">
        <v>39</v>
      </c>
      <c r="B413" s="134" t="s">
        <v>153</v>
      </c>
      <c r="C413" s="134" t="s">
        <v>8</v>
      </c>
      <c r="D413" s="134" t="s">
        <v>144</v>
      </c>
      <c r="E413" s="134" t="s">
        <v>225</v>
      </c>
      <c r="F413" s="134" t="s">
        <v>194</v>
      </c>
      <c r="G413" s="134"/>
      <c r="H413" s="134"/>
      <c r="I413" s="134"/>
      <c r="J413" s="413"/>
      <c r="K413" s="413"/>
      <c r="L413" s="383"/>
    </row>
    <row r="414" spans="1:12" x14ac:dyDescent="0.2">
      <c r="A414" s="362" t="s">
        <v>29</v>
      </c>
      <c r="B414" s="134" t="s">
        <v>153</v>
      </c>
      <c r="C414" s="134" t="s">
        <v>8</v>
      </c>
      <c r="D414" s="134" t="s">
        <v>144</v>
      </c>
      <c r="E414" s="134" t="s">
        <v>225</v>
      </c>
      <c r="F414" s="134" t="s">
        <v>194</v>
      </c>
      <c r="G414" s="134" t="s">
        <v>144</v>
      </c>
      <c r="H414" s="134"/>
      <c r="I414" s="134"/>
      <c r="J414" s="413"/>
      <c r="K414" s="413"/>
      <c r="L414" s="383"/>
    </row>
    <row r="415" spans="1:12" ht="38.25" x14ac:dyDescent="0.2">
      <c r="A415" s="362" t="s">
        <v>87</v>
      </c>
      <c r="B415" s="134" t="s">
        <v>153</v>
      </c>
      <c r="C415" s="134" t="s">
        <v>8</v>
      </c>
      <c r="D415" s="134" t="s">
        <v>144</v>
      </c>
      <c r="E415" s="134" t="s">
        <v>225</v>
      </c>
      <c r="F415" s="134" t="s">
        <v>194</v>
      </c>
      <c r="G415" s="134" t="s">
        <v>144</v>
      </c>
      <c r="H415" s="134" t="s">
        <v>152</v>
      </c>
      <c r="I415" s="134"/>
      <c r="J415" s="413"/>
      <c r="K415" s="413"/>
      <c r="L415" s="383"/>
    </row>
    <row r="416" spans="1:12" ht="38.25" x14ac:dyDescent="0.2">
      <c r="A416" s="362" t="s">
        <v>187</v>
      </c>
      <c r="B416" s="134" t="s">
        <v>153</v>
      </c>
      <c r="C416" s="134" t="s">
        <v>8</v>
      </c>
      <c r="D416" s="134" t="s">
        <v>144</v>
      </c>
      <c r="E416" s="134" t="s">
        <v>225</v>
      </c>
      <c r="F416" s="134" t="s">
        <v>194</v>
      </c>
      <c r="G416" s="134" t="s">
        <v>144</v>
      </c>
      <c r="H416" s="134" t="s">
        <v>152</v>
      </c>
      <c r="I416" s="134" t="s">
        <v>176</v>
      </c>
      <c r="J416" s="413"/>
      <c r="K416" s="413"/>
      <c r="L416" s="383"/>
    </row>
    <row r="417" spans="1:12" ht="25.5" x14ac:dyDescent="0.2">
      <c r="A417" s="362" t="s">
        <v>142</v>
      </c>
      <c r="B417" s="104" t="s">
        <v>153</v>
      </c>
      <c r="C417" s="104" t="s">
        <v>9</v>
      </c>
      <c r="D417" s="104"/>
      <c r="E417" s="104"/>
      <c r="F417" s="104"/>
      <c r="G417" s="104"/>
      <c r="H417" s="104"/>
      <c r="I417" s="104"/>
      <c r="J417" s="413">
        <v>31.4</v>
      </c>
      <c r="K417" s="413">
        <v>31.4</v>
      </c>
      <c r="L417" s="383">
        <v>31.4</v>
      </c>
    </row>
    <row r="418" spans="1:12" ht="37.5" customHeight="1" x14ac:dyDescent="0.2">
      <c r="A418" s="362" t="s">
        <v>103</v>
      </c>
      <c r="B418" s="104" t="s">
        <v>153</v>
      </c>
      <c r="C418" s="104" t="s">
        <v>9</v>
      </c>
      <c r="D418" s="104" t="s">
        <v>145</v>
      </c>
      <c r="E418" s="104"/>
      <c r="F418" s="104"/>
      <c r="G418" s="104"/>
      <c r="H418" s="104"/>
      <c r="I418" s="104"/>
      <c r="J418" s="413">
        <v>31.4</v>
      </c>
      <c r="K418" s="413">
        <v>31.4</v>
      </c>
      <c r="L418" s="383">
        <v>31.4</v>
      </c>
    </row>
    <row r="419" spans="1:12" ht="25.5" x14ac:dyDescent="0.2">
      <c r="A419" s="363" t="s">
        <v>376</v>
      </c>
      <c r="B419" s="512" t="s">
        <v>153</v>
      </c>
      <c r="C419" s="512" t="s">
        <v>9</v>
      </c>
      <c r="D419" s="512" t="s">
        <v>145</v>
      </c>
      <c r="E419" s="512" t="s">
        <v>167</v>
      </c>
      <c r="F419" s="512"/>
      <c r="G419" s="512"/>
      <c r="H419" s="512"/>
      <c r="I419" s="512"/>
      <c r="J419" s="516">
        <v>31.4</v>
      </c>
      <c r="K419" s="521">
        <v>31.4</v>
      </c>
      <c r="L419" s="521">
        <v>31.4</v>
      </c>
    </row>
    <row r="420" spans="1:12" x14ac:dyDescent="0.2">
      <c r="A420" s="364"/>
      <c r="B420" s="512"/>
      <c r="C420" s="512"/>
      <c r="D420" s="512"/>
      <c r="E420" s="512"/>
      <c r="F420" s="512"/>
      <c r="G420" s="512"/>
      <c r="H420" s="512"/>
      <c r="I420" s="512"/>
      <c r="J420" s="486"/>
      <c r="K420" s="521"/>
      <c r="L420" s="521"/>
    </row>
    <row r="421" spans="1:12" ht="25.5" x14ac:dyDescent="0.2">
      <c r="A421" s="362" t="s">
        <v>104</v>
      </c>
      <c r="B421" s="104" t="s">
        <v>153</v>
      </c>
      <c r="C421" s="104" t="s">
        <v>9</v>
      </c>
      <c r="D421" s="104" t="s">
        <v>145</v>
      </c>
      <c r="E421" s="104" t="s">
        <v>167</v>
      </c>
      <c r="F421" s="104" t="s">
        <v>226</v>
      </c>
      <c r="G421" s="104"/>
      <c r="H421" s="104"/>
      <c r="I421" s="104"/>
      <c r="J421" s="413">
        <v>31.4</v>
      </c>
      <c r="K421" s="413">
        <v>31.4</v>
      </c>
      <c r="L421" s="383">
        <v>31.4</v>
      </c>
    </row>
    <row r="422" spans="1:12" x14ac:dyDescent="0.2">
      <c r="A422" s="362" t="s">
        <v>105</v>
      </c>
      <c r="B422" s="104" t="s">
        <v>153</v>
      </c>
      <c r="C422" s="104" t="s">
        <v>9</v>
      </c>
      <c r="D422" s="104" t="s">
        <v>145</v>
      </c>
      <c r="E422" s="104" t="s">
        <v>167</v>
      </c>
      <c r="F422" s="104" t="s">
        <v>168</v>
      </c>
      <c r="G422" s="104"/>
      <c r="H422" s="104"/>
      <c r="I422" s="104"/>
      <c r="J422" s="413">
        <v>31.4</v>
      </c>
      <c r="K422" s="413">
        <v>31.4</v>
      </c>
      <c r="L422" s="383">
        <v>31.4</v>
      </c>
    </row>
    <row r="423" spans="1:12" ht="25.5" x14ac:dyDescent="0.2">
      <c r="A423" s="362" t="s">
        <v>104</v>
      </c>
      <c r="B423" s="104" t="s">
        <v>153</v>
      </c>
      <c r="C423" s="104" t="s">
        <v>9</v>
      </c>
      <c r="D423" s="104" t="s">
        <v>145</v>
      </c>
      <c r="E423" s="104" t="s">
        <v>167</v>
      </c>
      <c r="F423" s="104" t="s">
        <v>168</v>
      </c>
      <c r="G423" s="104" t="s">
        <v>154</v>
      </c>
      <c r="H423" s="104"/>
      <c r="I423" s="104"/>
      <c r="J423" s="413">
        <v>31.4</v>
      </c>
      <c r="K423" s="413">
        <v>31.4</v>
      </c>
      <c r="L423" s="383">
        <v>31.4</v>
      </c>
    </row>
    <row r="424" spans="1:12" ht="25.5" x14ac:dyDescent="0.2">
      <c r="A424" s="362" t="s">
        <v>102</v>
      </c>
      <c r="B424" s="104" t="s">
        <v>153</v>
      </c>
      <c r="C424" s="104" t="s">
        <v>9</v>
      </c>
      <c r="D424" s="104" t="s">
        <v>145</v>
      </c>
      <c r="E424" s="104" t="s">
        <v>167</v>
      </c>
      <c r="F424" s="104" t="s">
        <v>168</v>
      </c>
      <c r="G424" s="104" t="s">
        <v>154</v>
      </c>
      <c r="H424" s="104" t="s">
        <v>144</v>
      </c>
      <c r="I424" s="104"/>
      <c r="J424" s="413">
        <v>31.4</v>
      </c>
      <c r="K424" s="413">
        <v>31.4</v>
      </c>
      <c r="L424" s="383">
        <v>31.4</v>
      </c>
    </row>
    <row r="425" spans="1:12" ht="38.25" x14ac:dyDescent="0.2">
      <c r="A425" s="362" t="s">
        <v>187</v>
      </c>
      <c r="B425" s="104" t="s">
        <v>153</v>
      </c>
      <c r="C425" s="104" t="s">
        <v>9</v>
      </c>
      <c r="D425" s="104" t="s">
        <v>145</v>
      </c>
      <c r="E425" s="104" t="s">
        <v>167</v>
      </c>
      <c r="F425" s="104" t="s">
        <v>168</v>
      </c>
      <c r="G425" s="104" t="s">
        <v>154</v>
      </c>
      <c r="H425" s="104" t="s">
        <v>144</v>
      </c>
      <c r="I425" s="104" t="s">
        <v>176</v>
      </c>
      <c r="J425" s="413">
        <v>31.4</v>
      </c>
      <c r="K425" s="413">
        <v>31.4</v>
      </c>
      <c r="L425" s="383">
        <v>31.4</v>
      </c>
    </row>
    <row r="426" spans="1:12" ht="25.5" x14ac:dyDescent="0.2">
      <c r="A426" s="362" t="s">
        <v>432</v>
      </c>
      <c r="B426" s="263" t="s">
        <v>153</v>
      </c>
      <c r="C426" s="263" t="s">
        <v>10</v>
      </c>
      <c r="D426" s="263"/>
      <c r="E426" s="263"/>
      <c r="F426" s="263"/>
      <c r="G426" s="263"/>
      <c r="H426" s="263"/>
      <c r="I426" s="263"/>
      <c r="J426" s="387">
        <v>50</v>
      </c>
      <c r="K426" s="387">
        <v>40</v>
      </c>
      <c r="L426" s="387">
        <v>33.200000000000003</v>
      </c>
    </row>
    <row r="427" spans="1:12" ht="38.25" x14ac:dyDescent="0.2">
      <c r="A427" s="362" t="s">
        <v>433</v>
      </c>
      <c r="B427" s="263" t="s">
        <v>153</v>
      </c>
      <c r="C427" s="263" t="s">
        <v>10</v>
      </c>
      <c r="D427" s="263" t="s">
        <v>144</v>
      </c>
      <c r="E427" s="263"/>
      <c r="F427" s="263"/>
      <c r="G427" s="263"/>
      <c r="H427" s="263"/>
      <c r="I427" s="263"/>
      <c r="J427" s="387">
        <v>50</v>
      </c>
      <c r="K427" s="387">
        <v>40</v>
      </c>
      <c r="L427" s="387">
        <v>33.200000000000003</v>
      </c>
    </row>
    <row r="428" spans="1:12" ht="25.5" x14ac:dyDescent="0.2">
      <c r="A428" s="362" t="s">
        <v>108</v>
      </c>
      <c r="B428" s="263" t="s">
        <v>153</v>
      </c>
      <c r="C428" s="263" t="s">
        <v>10</v>
      </c>
      <c r="D428" s="263" t="s">
        <v>144</v>
      </c>
      <c r="E428" s="263">
        <v>44010</v>
      </c>
      <c r="F428" s="263"/>
      <c r="G428" s="263"/>
      <c r="H428" s="263"/>
      <c r="I428" s="263"/>
      <c r="J428" s="387">
        <v>50</v>
      </c>
      <c r="K428" s="387">
        <v>40</v>
      </c>
      <c r="L428" s="387">
        <v>33.200000000000003</v>
      </c>
    </row>
    <row r="429" spans="1:12" x14ac:dyDescent="0.2">
      <c r="A429" s="362" t="s">
        <v>99</v>
      </c>
      <c r="B429" s="263" t="s">
        <v>153</v>
      </c>
      <c r="C429" s="263" t="s">
        <v>10</v>
      </c>
      <c r="D429" s="263" t="s">
        <v>144</v>
      </c>
      <c r="E429" s="263">
        <v>44010</v>
      </c>
      <c r="F429" s="263">
        <v>500</v>
      </c>
      <c r="G429" s="263"/>
      <c r="H429" s="263"/>
      <c r="I429" s="263"/>
      <c r="J429" s="387">
        <v>50</v>
      </c>
      <c r="K429" s="387">
        <v>40</v>
      </c>
      <c r="L429" s="387">
        <v>33.200000000000003</v>
      </c>
    </row>
    <row r="430" spans="1:12" x14ac:dyDescent="0.2">
      <c r="A430" s="362" t="s">
        <v>143</v>
      </c>
      <c r="B430" s="263" t="s">
        <v>153</v>
      </c>
      <c r="C430" s="263" t="s">
        <v>10</v>
      </c>
      <c r="D430" s="263" t="s">
        <v>144</v>
      </c>
      <c r="E430" s="263">
        <v>44010</v>
      </c>
      <c r="F430" s="158" t="s">
        <v>174</v>
      </c>
      <c r="G430" s="263"/>
      <c r="H430" s="263"/>
      <c r="I430" s="263"/>
      <c r="J430" s="387">
        <v>50</v>
      </c>
      <c r="K430" s="387">
        <v>40</v>
      </c>
      <c r="L430" s="387">
        <v>33.200000000000003</v>
      </c>
    </row>
    <row r="431" spans="1:12" ht="38.25" x14ac:dyDescent="0.2">
      <c r="A431" s="362" t="s">
        <v>106</v>
      </c>
      <c r="B431" s="263" t="s">
        <v>153</v>
      </c>
      <c r="C431" s="263" t="s">
        <v>10</v>
      </c>
      <c r="D431" s="263" t="s">
        <v>144</v>
      </c>
      <c r="E431" s="263">
        <v>44010</v>
      </c>
      <c r="F431" s="158" t="s">
        <v>174</v>
      </c>
      <c r="G431" s="263" t="s">
        <v>169</v>
      </c>
      <c r="H431" s="263"/>
      <c r="I431" s="263"/>
      <c r="J431" s="387">
        <v>50</v>
      </c>
      <c r="K431" s="387">
        <v>40</v>
      </c>
      <c r="L431" s="387">
        <v>33.200000000000003</v>
      </c>
    </row>
    <row r="432" spans="1:12" ht="38.25" x14ac:dyDescent="0.2">
      <c r="A432" s="362" t="s">
        <v>107</v>
      </c>
      <c r="B432" s="263" t="s">
        <v>153</v>
      </c>
      <c r="C432" s="263" t="s">
        <v>10</v>
      </c>
      <c r="D432" s="263" t="s">
        <v>144</v>
      </c>
      <c r="E432" s="263">
        <v>44010</v>
      </c>
      <c r="F432" s="158" t="s">
        <v>174</v>
      </c>
      <c r="G432" s="263" t="s">
        <v>169</v>
      </c>
      <c r="H432" s="263" t="s">
        <v>144</v>
      </c>
      <c r="I432" s="263"/>
      <c r="J432" s="387">
        <v>50</v>
      </c>
      <c r="K432" s="387">
        <v>40</v>
      </c>
      <c r="L432" s="387">
        <v>33.200000000000003</v>
      </c>
    </row>
    <row r="433" spans="1:12" ht="38.25" x14ac:dyDescent="0.2">
      <c r="A433" s="362" t="s">
        <v>187</v>
      </c>
      <c r="B433" s="263" t="s">
        <v>153</v>
      </c>
      <c r="C433" s="263" t="s">
        <v>10</v>
      </c>
      <c r="D433" s="263" t="s">
        <v>144</v>
      </c>
      <c r="E433" s="263">
        <v>44010</v>
      </c>
      <c r="F433" s="158" t="s">
        <v>174</v>
      </c>
      <c r="G433" s="263" t="s">
        <v>169</v>
      </c>
      <c r="H433" s="263" t="s">
        <v>144</v>
      </c>
      <c r="I433" s="263" t="s">
        <v>176</v>
      </c>
      <c r="J433" s="387">
        <v>50</v>
      </c>
      <c r="K433" s="387">
        <v>40</v>
      </c>
      <c r="L433" s="387">
        <v>33.200000000000003</v>
      </c>
    </row>
    <row r="434" spans="1:12" ht="89.25" x14ac:dyDescent="0.2">
      <c r="A434" s="362" t="s">
        <v>463</v>
      </c>
      <c r="B434" s="306" t="s">
        <v>153</v>
      </c>
      <c r="C434" s="306" t="s">
        <v>10</v>
      </c>
      <c r="D434" s="306" t="s">
        <v>145</v>
      </c>
      <c r="E434" s="306"/>
      <c r="F434" s="306"/>
      <c r="G434" s="306"/>
      <c r="H434" s="306"/>
      <c r="I434" s="306"/>
      <c r="J434" s="387"/>
      <c r="K434" s="387"/>
      <c r="L434" s="387"/>
    </row>
    <row r="435" spans="1:12" ht="75" x14ac:dyDescent="0.2">
      <c r="A435" s="166" t="s">
        <v>464</v>
      </c>
      <c r="B435" s="306" t="s">
        <v>153</v>
      </c>
      <c r="C435" s="306" t="s">
        <v>10</v>
      </c>
      <c r="D435" s="306" t="s">
        <v>145</v>
      </c>
      <c r="E435" s="301" t="s">
        <v>465</v>
      </c>
      <c r="F435" s="306"/>
      <c r="G435" s="306"/>
      <c r="H435" s="306"/>
      <c r="I435" s="306"/>
      <c r="J435" s="387"/>
      <c r="K435" s="387"/>
      <c r="L435" s="387"/>
    </row>
    <row r="436" spans="1:12" ht="15.75" x14ac:dyDescent="0.2">
      <c r="A436" s="127" t="s">
        <v>99</v>
      </c>
      <c r="B436" s="306" t="s">
        <v>153</v>
      </c>
      <c r="C436" s="306" t="s">
        <v>10</v>
      </c>
      <c r="D436" s="306" t="s">
        <v>145</v>
      </c>
      <c r="E436" s="301" t="s">
        <v>465</v>
      </c>
      <c r="F436" s="311" t="s">
        <v>223</v>
      </c>
      <c r="G436" s="306"/>
      <c r="H436" s="306"/>
      <c r="I436" s="306"/>
      <c r="J436" s="387"/>
      <c r="K436" s="387"/>
      <c r="L436" s="387"/>
    </row>
    <row r="437" spans="1:12" ht="15.75" x14ac:dyDescent="0.2">
      <c r="A437" s="127" t="s">
        <v>466</v>
      </c>
      <c r="B437" s="306" t="s">
        <v>153</v>
      </c>
      <c r="C437" s="306" t="s">
        <v>10</v>
      </c>
      <c r="D437" s="306" t="s">
        <v>145</v>
      </c>
      <c r="E437" s="301" t="s">
        <v>465</v>
      </c>
      <c r="F437" s="311" t="s">
        <v>467</v>
      </c>
      <c r="G437" s="306"/>
      <c r="H437" s="306"/>
      <c r="I437" s="306"/>
      <c r="J437" s="387"/>
      <c r="K437" s="387"/>
      <c r="L437" s="387"/>
    </row>
    <row r="438" spans="1:12" ht="38.25" x14ac:dyDescent="0.2">
      <c r="A438" s="362" t="s">
        <v>106</v>
      </c>
      <c r="B438" s="306" t="s">
        <v>153</v>
      </c>
      <c r="C438" s="306" t="s">
        <v>10</v>
      </c>
      <c r="D438" s="306" t="s">
        <v>145</v>
      </c>
      <c r="E438" s="301" t="s">
        <v>465</v>
      </c>
      <c r="F438" s="311" t="s">
        <v>467</v>
      </c>
      <c r="G438" s="306" t="s">
        <v>169</v>
      </c>
      <c r="H438" s="306"/>
      <c r="I438" s="306"/>
      <c r="J438" s="387"/>
      <c r="K438" s="387"/>
      <c r="L438" s="387"/>
    </row>
    <row r="439" spans="1:12" ht="31.5" x14ac:dyDescent="0.2">
      <c r="A439" s="127" t="s">
        <v>462</v>
      </c>
      <c r="B439" s="306" t="s">
        <v>153</v>
      </c>
      <c r="C439" s="306" t="s">
        <v>10</v>
      </c>
      <c r="D439" s="306" t="s">
        <v>145</v>
      </c>
      <c r="E439" s="301" t="s">
        <v>465</v>
      </c>
      <c r="F439" s="311" t="s">
        <v>467</v>
      </c>
      <c r="G439" s="306" t="s">
        <v>169</v>
      </c>
      <c r="H439" s="306" t="s">
        <v>155</v>
      </c>
      <c r="I439" s="306"/>
      <c r="J439" s="387"/>
      <c r="K439" s="387"/>
      <c r="L439" s="387"/>
    </row>
    <row r="440" spans="1:12" ht="38.25" x14ac:dyDescent="0.2">
      <c r="A440" s="362" t="s">
        <v>187</v>
      </c>
      <c r="B440" s="306" t="s">
        <v>153</v>
      </c>
      <c r="C440" s="306" t="s">
        <v>10</v>
      </c>
      <c r="D440" s="306" t="s">
        <v>145</v>
      </c>
      <c r="E440" s="301" t="s">
        <v>465</v>
      </c>
      <c r="F440" s="311" t="s">
        <v>467</v>
      </c>
      <c r="G440" s="306" t="s">
        <v>169</v>
      </c>
      <c r="H440" s="306" t="s">
        <v>155</v>
      </c>
      <c r="I440" s="306" t="s">
        <v>176</v>
      </c>
      <c r="J440" s="387"/>
      <c r="K440" s="387"/>
      <c r="L440" s="387"/>
    </row>
    <row r="441" spans="1:12" ht="89.25" x14ac:dyDescent="0.2">
      <c r="A441" s="121" t="s">
        <v>386</v>
      </c>
      <c r="B441" s="113" t="s">
        <v>164</v>
      </c>
      <c r="C441" s="113"/>
      <c r="D441" s="113"/>
      <c r="E441" s="113"/>
      <c r="F441" s="113"/>
      <c r="G441" s="113"/>
      <c r="H441" s="113"/>
      <c r="I441" s="113"/>
      <c r="J441" s="170">
        <v>10</v>
      </c>
      <c r="K441" s="170">
        <v>10</v>
      </c>
      <c r="L441" s="170">
        <v>10</v>
      </c>
    </row>
    <row r="442" spans="1:12" ht="63.75" x14ac:dyDescent="0.2">
      <c r="A442" s="362" t="s">
        <v>341</v>
      </c>
      <c r="B442" s="104" t="s">
        <v>164</v>
      </c>
      <c r="C442" s="104" t="s">
        <v>160</v>
      </c>
      <c r="D442" s="104" t="s">
        <v>146</v>
      </c>
      <c r="E442" s="104"/>
      <c r="F442" s="104"/>
      <c r="G442" s="104"/>
      <c r="H442" s="104"/>
      <c r="I442" s="104"/>
      <c r="J442" s="170">
        <v>10</v>
      </c>
      <c r="K442" s="170">
        <v>10</v>
      </c>
      <c r="L442" s="170">
        <v>10</v>
      </c>
    </row>
    <row r="443" spans="1:12" ht="25.5" x14ac:dyDescent="0.2">
      <c r="A443" s="362" t="s">
        <v>82</v>
      </c>
      <c r="B443" s="104" t="s">
        <v>164</v>
      </c>
      <c r="C443" s="104" t="s">
        <v>160</v>
      </c>
      <c r="D443" s="104" t="s">
        <v>146</v>
      </c>
      <c r="E443" s="104" t="s">
        <v>219</v>
      </c>
      <c r="F443" s="104"/>
      <c r="G443" s="104"/>
      <c r="H443" s="104"/>
      <c r="I443" s="104"/>
      <c r="J443" s="170">
        <v>10</v>
      </c>
      <c r="K443" s="170">
        <v>10</v>
      </c>
      <c r="L443" s="170">
        <v>10</v>
      </c>
    </row>
    <row r="444" spans="1:12" ht="38.25" x14ac:dyDescent="0.2">
      <c r="A444" s="362" t="s">
        <v>36</v>
      </c>
      <c r="B444" s="104" t="s">
        <v>164</v>
      </c>
      <c r="C444" s="104" t="s">
        <v>160</v>
      </c>
      <c r="D444" s="104" t="s">
        <v>146</v>
      </c>
      <c r="E444" s="104" t="s">
        <v>219</v>
      </c>
      <c r="F444" s="104" t="s">
        <v>175</v>
      </c>
      <c r="G444" s="104"/>
      <c r="H444" s="104"/>
      <c r="I444" s="104"/>
      <c r="J444" s="170">
        <v>10</v>
      </c>
      <c r="K444" s="170">
        <v>10</v>
      </c>
      <c r="L444" s="170">
        <v>10</v>
      </c>
    </row>
    <row r="445" spans="1:12" ht="27.75" customHeight="1" x14ac:dyDescent="0.2">
      <c r="A445" s="362" t="s">
        <v>37</v>
      </c>
      <c r="B445" s="104" t="s">
        <v>164</v>
      </c>
      <c r="C445" s="104" t="s">
        <v>160</v>
      </c>
      <c r="D445" s="104" t="s">
        <v>146</v>
      </c>
      <c r="E445" s="104" t="s">
        <v>219</v>
      </c>
      <c r="F445" s="104" t="s">
        <v>193</v>
      </c>
      <c r="G445" s="104"/>
      <c r="H445" s="104"/>
      <c r="I445" s="104"/>
      <c r="J445" s="170">
        <v>10</v>
      </c>
      <c r="K445" s="170">
        <v>10</v>
      </c>
      <c r="L445" s="170">
        <v>10</v>
      </c>
    </row>
    <row r="446" spans="1:12" x14ac:dyDescent="0.2">
      <c r="A446" s="362" t="s">
        <v>78</v>
      </c>
      <c r="B446" s="104" t="s">
        <v>164</v>
      </c>
      <c r="C446" s="104" t="s">
        <v>160</v>
      </c>
      <c r="D446" s="104" t="s">
        <v>146</v>
      </c>
      <c r="E446" s="104" t="s">
        <v>219</v>
      </c>
      <c r="F446" s="104" t="s">
        <v>193</v>
      </c>
      <c r="G446" s="104" t="s">
        <v>18</v>
      </c>
      <c r="H446" s="104"/>
      <c r="I446" s="104"/>
      <c r="J446" s="170">
        <v>10</v>
      </c>
      <c r="K446" s="170">
        <v>10</v>
      </c>
      <c r="L446" s="170">
        <v>10</v>
      </c>
    </row>
    <row r="447" spans="1:12" x14ac:dyDescent="0.2">
      <c r="A447" s="362" t="s">
        <v>185</v>
      </c>
      <c r="B447" s="104" t="s">
        <v>164</v>
      </c>
      <c r="C447" s="104" t="s">
        <v>160</v>
      </c>
      <c r="D447" s="104" t="s">
        <v>146</v>
      </c>
      <c r="E447" s="104" t="s">
        <v>219</v>
      </c>
      <c r="F447" s="104" t="s">
        <v>193</v>
      </c>
      <c r="G447" s="104" t="s">
        <v>18</v>
      </c>
      <c r="H447" s="104" t="s">
        <v>144</v>
      </c>
      <c r="I447" s="104"/>
      <c r="J447" s="170">
        <v>10</v>
      </c>
      <c r="K447" s="170">
        <v>10</v>
      </c>
      <c r="L447" s="170">
        <v>10</v>
      </c>
    </row>
    <row r="448" spans="1:12" ht="25.5" x14ac:dyDescent="0.2">
      <c r="A448" s="362" t="s">
        <v>28</v>
      </c>
      <c r="B448" s="104" t="s">
        <v>164</v>
      </c>
      <c r="C448" s="104" t="s">
        <v>160</v>
      </c>
      <c r="D448" s="104" t="s">
        <v>146</v>
      </c>
      <c r="E448" s="104" t="s">
        <v>219</v>
      </c>
      <c r="F448" s="104" t="s">
        <v>193</v>
      </c>
      <c r="G448" s="104" t="s">
        <v>18</v>
      </c>
      <c r="H448" s="104" t="s">
        <v>144</v>
      </c>
      <c r="I448" s="104" t="s">
        <v>192</v>
      </c>
      <c r="J448" s="170">
        <v>10</v>
      </c>
      <c r="K448" s="170">
        <v>10</v>
      </c>
      <c r="L448" s="170">
        <v>10</v>
      </c>
    </row>
    <row r="449" spans="1:12" ht="51" x14ac:dyDescent="0.2">
      <c r="A449" s="106" t="s">
        <v>366</v>
      </c>
      <c r="B449" s="113" t="s">
        <v>159</v>
      </c>
      <c r="C449" s="113"/>
      <c r="D449" s="113"/>
      <c r="E449" s="113"/>
      <c r="F449" s="113"/>
      <c r="G449" s="113"/>
      <c r="H449" s="113"/>
      <c r="I449" s="113"/>
      <c r="J449" s="389">
        <v>38.4</v>
      </c>
      <c r="K449" s="389">
        <v>38.4</v>
      </c>
      <c r="L449" s="389">
        <v>38.4</v>
      </c>
    </row>
    <row r="450" spans="1:12" ht="38.25" x14ac:dyDescent="0.2">
      <c r="A450" s="362" t="s">
        <v>342</v>
      </c>
      <c r="B450" s="104" t="s">
        <v>159</v>
      </c>
      <c r="C450" s="104" t="s">
        <v>160</v>
      </c>
      <c r="D450" s="104" t="s">
        <v>145</v>
      </c>
      <c r="E450" s="104"/>
      <c r="F450" s="104"/>
      <c r="G450" s="104"/>
      <c r="H450" s="104"/>
      <c r="I450" s="104"/>
      <c r="J450" s="413">
        <v>16.399999999999999</v>
      </c>
      <c r="K450" s="413">
        <v>16.399999999999999</v>
      </c>
      <c r="L450" s="383">
        <v>16.399999999999999</v>
      </c>
    </row>
    <row r="451" spans="1:12" x14ac:dyDescent="0.2">
      <c r="A451" s="362" t="s">
        <v>66</v>
      </c>
      <c r="B451" s="104" t="s">
        <v>159</v>
      </c>
      <c r="C451" s="104" t="s">
        <v>160</v>
      </c>
      <c r="D451" s="104" t="s">
        <v>145</v>
      </c>
      <c r="E451" s="104" t="s">
        <v>161</v>
      </c>
      <c r="F451" s="104"/>
      <c r="G451" s="104"/>
      <c r="H451" s="104"/>
      <c r="I451" s="104"/>
      <c r="J451" s="413">
        <v>16.399999999999999</v>
      </c>
      <c r="K451" s="413">
        <v>16.399999999999999</v>
      </c>
      <c r="L451" s="383">
        <v>16.399999999999999</v>
      </c>
    </row>
    <row r="452" spans="1:12" ht="38.25" x14ac:dyDescent="0.2">
      <c r="A452" s="362" t="s">
        <v>36</v>
      </c>
      <c r="B452" s="104" t="s">
        <v>159</v>
      </c>
      <c r="C452" s="104" t="s">
        <v>160</v>
      </c>
      <c r="D452" s="104" t="s">
        <v>145</v>
      </c>
      <c r="E452" s="104" t="s">
        <v>161</v>
      </c>
      <c r="F452" s="104" t="s">
        <v>175</v>
      </c>
      <c r="G452" s="104"/>
      <c r="H452" s="104"/>
      <c r="I452" s="104"/>
      <c r="J452" s="413">
        <v>16.399999999999999</v>
      </c>
      <c r="K452" s="413">
        <v>16.399999999999999</v>
      </c>
      <c r="L452" s="383">
        <v>16.399999999999999</v>
      </c>
    </row>
    <row r="453" spans="1:12" ht="24.75" customHeight="1" x14ac:dyDescent="0.2">
      <c r="A453" s="362" t="s">
        <v>37</v>
      </c>
      <c r="B453" s="104" t="s">
        <v>159</v>
      </c>
      <c r="C453" s="104" t="s">
        <v>160</v>
      </c>
      <c r="D453" s="104" t="s">
        <v>145</v>
      </c>
      <c r="E453" s="104" t="s">
        <v>161</v>
      </c>
      <c r="F453" s="104" t="s">
        <v>193</v>
      </c>
      <c r="G453" s="104"/>
      <c r="H453" s="104"/>
      <c r="I453" s="104"/>
      <c r="J453" s="413">
        <v>16.399999999999999</v>
      </c>
      <c r="K453" s="413">
        <v>16.399999999999999</v>
      </c>
      <c r="L453" s="383">
        <v>16.399999999999999</v>
      </c>
    </row>
    <row r="454" spans="1:12" x14ac:dyDescent="0.2">
      <c r="A454" s="362" t="s">
        <v>64</v>
      </c>
      <c r="B454" s="104" t="s">
        <v>159</v>
      </c>
      <c r="C454" s="104" t="s">
        <v>160</v>
      </c>
      <c r="D454" s="104" t="s">
        <v>145</v>
      </c>
      <c r="E454" s="104" t="s">
        <v>161</v>
      </c>
      <c r="F454" s="104" t="s">
        <v>193</v>
      </c>
      <c r="G454" s="104" t="s">
        <v>157</v>
      </c>
      <c r="H454" s="104"/>
      <c r="I454" s="104"/>
      <c r="J454" s="413">
        <v>16.399999999999999</v>
      </c>
      <c r="K454" s="413">
        <v>16.399999999999999</v>
      </c>
      <c r="L454" s="383">
        <v>16.399999999999999</v>
      </c>
    </row>
    <row r="455" spans="1:12" x14ac:dyDescent="0.2">
      <c r="A455" s="362" t="s">
        <v>65</v>
      </c>
      <c r="B455" s="104" t="s">
        <v>159</v>
      </c>
      <c r="C455" s="104" t="s">
        <v>160</v>
      </c>
      <c r="D455" s="104" t="s">
        <v>145</v>
      </c>
      <c r="E455" s="104" t="s">
        <v>161</v>
      </c>
      <c r="F455" s="104" t="s">
        <v>193</v>
      </c>
      <c r="G455" s="104" t="s">
        <v>157</v>
      </c>
      <c r="H455" s="104" t="s">
        <v>157</v>
      </c>
      <c r="I455" s="104"/>
      <c r="J455" s="413">
        <v>16.399999999999999</v>
      </c>
      <c r="K455" s="413">
        <v>16.399999999999999</v>
      </c>
      <c r="L455" s="383">
        <v>16.399999999999999</v>
      </c>
    </row>
    <row r="456" spans="1:12" ht="25.5" x14ac:dyDescent="0.2">
      <c r="A456" s="362" t="s">
        <v>28</v>
      </c>
      <c r="B456" s="104" t="s">
        <v>159</v>
      </c>
      <c r="C456" s="104" t="s">
        <v>160</v>
      </c>
      <c r="D456" s="104" t="s">
        <v>145</v>
      </c>
      <c r="E456" s="104" t="s">
        <v>161</v>
      </c>
      <c r="F456" s="104" t="s">
        <v>193</v>
      </c>
      <c r="G456" s="104" t="s">
        <v>157</v>
      </c>
      <c r="H456" s="104" t="s">
        <v>157</v>
      </c>
      <c r="I456" s="104" t="s">
        <v>192</v>
      </c>
      <c r="J456" s="413">
        <v>16.399999999999999</v>
      </c>
      <c r="K456" s="413">
        <v>16.399999999999999</v>
      </c>
      <c r="L456" s="383">
        <v>16.399999999999999</v>
      </c>
    </row>
    <row r="457" spans="1:12" ht="25.5" x14ac:dyDescent="0.2">
      <c r="A457" s="362" t="s">
        <v>343</v>
      </c>
      <c r="B457" s="104" t="s">
        <v>159</v>
      </c>
      <c r="C457" s="104" t="s">
        <v>160</v>
      </c>
      <c r="D457" s="104" t="s">
        <v>155</v>
      </c>
      <c r="E457" s="104"/>
      <c r="F457" s="104"/>
      <c r="G457" s="104"/>
      <c r="H457" s="104"/>
      <c r="I457" s="104"/>
      <c r="J457" s="413">
        <v>6</v>
      </c>
      <c r="K457" s="413">
        <v>6</v>
      </c>
      <c r="L457" s="383">
        <v>6</v>
      </c>
    </row>
    <row r="458" spans="1:12" x14ac:dyDescent="0.2">
      <c r="A458" s="362" t="s">
        <v>66</v>
      </c>
      <c r="B458" s="104" t="s">
        <v>159</v>
      </c>
      <c r="C458" s="104" t="s">
        <v>160</v>
      </c>
      <c r="D458" s="104" t="s">
        <v>155</v>
      </c>
      <c r="E458" s="104" t="s">
        <v>161</v>
      </c>
      <c r="F458" s="104"/>
      <c r="G458" s="104"/>
      <c r="H458" s="104"/>
      <c r="I458" s="104"/>
      <c r="J458" s="413">
        <v>6</v>
      </c>
      <c r="K458" s="413">
        <v>6</v>
      </c>
      <c r="L458" s="383">
        <v>6</v>
      </c>
    </row>
    <row r="459" spans="1:12" ht="38.25" x14ac:dyDescent="0.2">
      <c r="A459" s="362" t="s">
        <v>36</v>
      </c>
      <c r="B459" s="104" t="s">
        <v>159</v>
      </c>
      <c r="C459" s="104" t="s">
        <v>160</v>
      </c>
      <c r="D459" s="104" t="s">
        <v>155</v>
      </c>
      <c r="E459" s="104" t="s">
        <v>161</v>
      </c>
      <c r="F459" s="104" t="s">
        <v>175</v>
      </c>
      <c r="G459" s="104"/>
      <c r="H459" s="104"/>
      <c r="I459" s="104"/>
      <c r="J459" s="413">
        <v>6</v>
      </c>
      <c r="K459" s="413">
        <v>6</v>
      </c>
      <c r="L459" s="383">
        <v>6</v>
      </c>
    </row>
    <row r="460" spans="1:12" ht="24.75" customHeight="1" x14ac:dyDescent="0.2">
      <c r="A460" s="362" t="s">
        <v>37</v>
      </c>
      <c r="B460" s="104" t="s">
        <v>159</v>
      </c>
      <c r="C460" s="104" t="s">
        <v>160</v>
      </c>
      <c r="D460" s="104" t="s">
        <v>155</v>
      </c>
      <c r="E460" s="104" t="s">
        <v>161</v>
      </c>
      <c r="F460" s="104" t="s">
        <v>193</v>
      </c>
      <c r="G460" s="104"/>
      <c r="H460" s="104"/>
      <c r="I460" s="104"/>
      <c r="J460" s="413">
        <v>6</v>
      </c>
      <c r="K460" s="413">
        <v>6</v>
      </c>
      <c r="L460" s="383">
        <v>6</v>
      </c>
    </row>
    <row r="461" spans="1:12" x14ac:dyDescent="0.2">
      <c r="A461" s="362" t="s">
        <v>64</v>
      </c>
      <c r="B461" s="104" t="s">
        <v>159</v>
      </c>
      <c r="C461" s="104" t="s">
        <v>160</v>
      </c>
      <c r="D461" s="104" t="s">
        <v>155</v>
      </c>
      <c r="E461" s="104" t="s">
        <v>161</v>
      </c>
      <c r="F461" s="104" t="s">
        <v>193</v>
      </c>
      <c r="G461" s="104" t="s">
        <v>157</v>
      </c>
      <c r="H461" s="104"/>
      <c r="I461" s="104"/>
      <c r="J461" s="413">
        <v>6</v>
      </c>
      <c r="K461" s="413">
        <v>6</v>
      </c>
      <c r="L461" s="383">
        <v>6</v>
      </c>
    </row>
    <row r="462" spans="1:12" x14ac:dyDescent="0.2">
      <c r="A462" s="362" t="s">
        <v>345</v>
      </c>
      <c r="B462" s="104" t="s">
        <v>159</v>
      </c>
      <c r="C462" s="104" t="s">
        <v>160</v>
      </c>
      <c r="D462" s="104" t="s">
        <v>155</v>
      </c>
      <c r="E462" s="104" t="s">
        <v>161</v>
      </c>
      <c r="F462" s="104" t="s">
        <v>193</v>
      </c>
      <c r="G462" s="104" t="s">
        <v>157</v>
      </c>
      <c r="H462" s="104" t="s">
        <v>157</v>
      </c>
      <c r="I462" s="104"/>
      <c r="J462" s="413">
        <v>6</v>
      </c>
      <c r="K462" s="413">
        <v>6</v>
      </c>
      <c r="L462" s="383">
        <v>6</v>
      </c>
    </row>
    <row r="463" spans="1:12" ht="25.5" x14ac:dyDescent="0.2">
      <c r="A463" s="362" t="s">
        <v>28</v>
      </c>
      <c r="B463" s="104" t="s">
        <v>159</v>
      </c>
      <c r="C463" s="104" t="s">
        <v>160</v>
      </c>
      <c r="D463" s="104" t="s">
        <v>155</v>
      </c>
      <c r="E463" s="104" t="s">
        <v>161</v>
      </c>
      <c r="F463" s="104" t="s">
        <v>193</v>
      </c>
      <c r="G463" s="104" t="s">
        <v>157</v>
      </c>
      <c r="H463" s="104" t="s">
        <v>157</v>
      </c>
      <c r="I463" s="104" t="s">
        <v>192</v>
      </c>
      <c r="J463" s="413">
        <v>6</v>
      </c>
      <c r="K463" s="413">
        <v>6</v>
      </c>
      <c r="L463" s="383">
        <v>6</v>
      </c>
    </row>
    <row r="464" spans="1:12" ht="25.5" x14ac:dyDescent="0.2">
      <c r="A464" s="362" t="s">
        <v>344</v>
      </c>
      <c r="B464" s="104" t="s">
        <v>159</v>
      </c>
      <c r="C464" s="104" t="s">
        <v>160</v>
      </c>
      <c r="D464" s="104" t="s">
        <v>146</v>
      </c>
      <c r="E464" s="104"/>
      <c r="F464" s="104"/>
      <c r="G464" s="104"/>
      <c r="H464" s="104"/>
      <c r="I464" s="104"/>
      <c r="J464" s="413">
        <v>4</v>
      </c>
      <c r="K464" s="413">
        <v>4</v>
      </c>
      <c r="L464" s="383">
        <v>4</v>
      </c>
    </row>
    <row r="465" spans="1:12" x14ac:dyDescent="0.2">
      <c r="A465" s="362" t="s">
        <v>66</v>
      </c>
      <c r="B465" s="104" t="s">
        <v>159</v>
      </c>
      <c r="C465" s="104" t="s">
        <v>160</v>
      </c>
      <c r="D465" s="104" t="s">
        <v>146</v>
      </c>
      <c r="E465" s="104" t="s">
        <v>161</v>
      </c>
      <c r="F465" s="104"/>
      <c r="G465" s="104"/>
      <c r="H465" s="104"/>
      <c r="I465" s="104"/>
      <c r="J465" s="413">
        <v>4</v>
      </c>
      <c r="K465" s="413">
        <v>4</v>
      </c>
      <c r="L465" s="383">
        <v>4</v>
      </c>
    </row>
    <row r="466" spans="1:12" ht="38.25" x14ac:dyDescent="0.2">
      <c r="A466" s="362" t="s">
        <v>36</v>
      </c>
      <c r="B466" s="104" t="s">
        <v>159</v>
      </c>
      <c r="C466" s="104" t="s">
        <v>160</v>
      </c>
      <c r="D466" s="104" t="s">
        <v>146</v>
      </c>
      <c r="E466" s="104" t="s">
        <v>161</v>
      </c>
      <c r="F466" s="104" t="s">
        <v>175</v>
      </c>
      <c r="G466" s="104"/>
      <c r="H466" s="104"/>
      <c r="I466" s="104"/>
      <c r="J466" s="413">
        <v>4</v>
      </c>
      <c r="K466" s="413">
        <v>4</v>
      </c>
      <c r="L466" s="383">
        <v>4</v>
      </c>
    </row>
    <row r="467" spans="1:12" ht="26.25" customHeight="1" x14ac:dyDescent="0.2">
      <c r="A467" s="362" t="s">
        <v>37</v>
      </c>
      <c r="B467" s="104" t="s">
        <v>159</v>
      </c>
      <c r="C467" s="104" t="s">
        <v>160</v>
      </c>
      <c r="D467" s="104" t="s">
        <v>146</v>
      </c>
      <c r="E467" s="104" t="s">
        <v>161</v>
      </c>
      <c r="F467" s="104" t="s">
        <v>193</v>
      </c>
      <c r="G467" s="104"/>
      <c r="H467" s="104"/>
      <c r="I467" s="104"/>
      <c r="J467" s="413">
        <v>4</v>
      </c>
      <c r="K467" s="413">
        <v>4</v>
      </c>
      <c r="L467" s="383">
        <v>4</v>
      </c>
    </row>
    <row r="468" spans="1:12" x14ac:dyDescent="0.2">
      <c r="A468" s="362" t="s">
        <v>64</v>
      </c>
      <c r="B468" s="104" t="s">
        <v>159</v>
      </c>
      <c r="C468" s="104" t="s">
        <v>160</v>
      </c>
      <c r="D468" s="104" t="s">
        <v>146</v>
      </c>
      <c r="E468" s="104" t="s">
        <v>161</v>
      </c>
      <c r="F468" s="104" t="s">
        <v>193</v>
      </c>
      <c r="G468" s="104" t="s">
        <v>157</v>
      </c>
      <c r="H468" s="104"/>
      <c r="I468" s="104"/>
      <c r="J468" s="413">
        <v>4</v>
      </c>
      <c r="K468" s="413">
        <v>4</v>
      </c>
      <c r="L468" s="383">
        <v>4</v>
      </c>
    </row>
    <row r="469" spans="1:12" x14ac:dyDescent="0.2">
      <c r="A469" s="362" t="s">
        <v>65</v>
      </c>
      <c r="B469" s="104" t="s">
        <v>159</v>
      </c>
      <c r="C469" s="104" t="s">
        <v>160</v>
      </c>
      <c r="D469" s="104" t="s">
        <v>146</v>
      </c>
      <c r="E469" s="104" t="s">
        <v>161</v>
      </c>
      <c r="F469" s="104" t="s">
        <v>193</v>
      </c>
      <c r="G469" s="104" t="s">
        <v>157</v>
      </c>
      <c r="H469" s="104" t="s">
        <v>157</v>
      </c>
      <c r="I469" s="104"/>
      <c r="J469" s="413">
        <v>4</v>
      </c>
      <c r="K469" s="413">
        <v>4</v>
      </c>
      <c r="L469" s="383">
        <v>4</v>
      </c>
    </row>
    <row r="470" spans="1:12" ht="25.5" x14ac:dyDescent="0.2">
      <c r="A470" s="362" t="s">
        <v>28</v>
      </c>
      <c r="B470" s="104" t="s">
        <v>159</v>
      </c>
      <c r="C470" s="104" t="s">
        <v>160</v>
      </c>
      <c r="D470" s="104" t="s">
        <v>146</v>
      </c>
      <c r="E470" s="104" t="s">
        <v>161</v>
      </c>
      <c r="F470" s="104" t="s">
        <v>193</v>
      </c>
      <c r="G470" s="104" t="s">
        <v>157</v>
      </c>
      <c r="H470" s="104" t="s">
        <v>157</v>
      </c>
      <c r="I470" s="104" t="s">
        <v>192</v>
      </c>
      <c r="J470" s="413">
        <v>4</v>
      </c>
      <c r="K470" s="413">
        <v>4</v>
      </c>
      <c r="L470" s="383">
        <v>4</v>
      </c>
    </row>
    <row r="471" spans="1:12" ht="25.5" x14ac:dyDescent="0.2">
      <c r="A471" s="362" t="s">
        <v>346</v>
      </c>
      <c r="B471" s="104" t="s">
        <v>159</v>
      </c>
      <c r="C471" s="104" t="s">
        <v>160</v>
      </c>
      <c r="D471" s="104" t="s">
        <v>152</v>
      </c>
      <c r="E471" s="104"/>
      <c r="F471" s="104"/>
      <c r="G471" s="104"/>
      <c r="H471" s="104"/>
      <c r="I471" s="104"/>
      <c r="J471" s="413">
        <v>4</v>
      </c>
      <c r="K471" s="413">
        <v>4</v>
      </c>
      <c r="L471" s="383">
        <v>4</v>
      </c>
    </row>
    <row r="472" spans="1:12" x14ac:dyDescent="0.2">
      <c r="A472" s="362" t="s">
        <v>66</v>
      </c>
      <c r="B472" s="104" t="s">
        <v>159</v>
      </c>
      <c r="C472" s="104" t="s">
        <v>160</v>
      </c>
      <c r="D472" s="104" t="s">
        <v>152</v>
      </c>
      <c r="E472" s="104" t="s">
        <v>161</v>
      </c>
      <c r="F472" s="104"/>
      <c r="G472" s="104"/>
      <c r="H472" s="104"/>
      <c r="I472" s="104"/>
      <c r="J472" s="413">
        <v>4</v>
      </c>
      <c r="K472" s="413">
        <v>4</v>
      </c>
      <c r="L472" s="383">
        <v>4</v>
      </c>
    </row>
    <row r="473" spans="1:12" ht="38.25" x14ac:dyDescent="0.2">
      <c r="A473" s="362" t="s">
        <v>36</v>
      </c>
      <c r="B473" s="104" t="s">
        <v>159</v>
      </c>
      <c r="C473" s="104" t="s">
        <v>160</v>
      </c>
      <c r="D473" s="104" t="s">
        <v>152</v>
      </c>
      <c r="E473" s="104" t="s">
        <v>161</v>
      </c>
      <c r="F473" s="104" t="s">
        <v>175</v>
      </c>
      <c r="G473" s="104"/>
      <c r="H473" s="104"/>
      <c r="I473" s="104"/>
      <c r="J473" s="413">
        <v>4</v>
      </c>
      <c r="K473" s="413">
        <v>4</v>
      </c>
      <c r="L473" s="383">
        <v>4</v>
      </c>
    </row>
    <row r="474" spans="1:12" ht="25.5" customHeight="1" x14ac:dyDescent="0.2">
      <c r="A474" s="362" t="s">
        <v>37</v>
      </c>
      <c r="B474" s="104" t="s">
        <v>159</v>
      </c>
      <c r="C474" s="104" t="s">
        <v>160</v>
      </c>
      <c r="D474" s="104" t="s">
        <v>152</v>
      </c>
      <c r="E474" s="104" t="s">
        <v>161</v>
      </c>
      <c r="F474" s="104" t="s">
        <v>193</v>
      </c>
      <c r="G474" s="104"/>
      <c r="H474" s="104"/>
      <c r="I474" s="104"/>
      <c r="J474" s="413">
        <v>4</v>
      </c>
      <c r="K474" s="413">
        <v>4</v>
      </c>
      <c r="L474" s="383">
        <v>4</v>
      </c>
    </row>
    <row r="475" spans="1:12" x14ac:dyDescent="0.2">
      <c r="A475" s="362" t="s">
        <v>64</v>
      </c>
      <c r="B475" s="104" t="s">
        <v>159</v>
      </c>
      <c r="C475" s="104" t="s">
        <v>160</v>
      </c>
      <c r="D475" s="104" t="s">
        <v>152</v>
      </c>
      <c r="E475" s="104" t="s">
        <v>161</v>
      </c>
      <c r="F475" s="104" t="s">
        <v>193</v>
      </c>
      <c r="G475" s="104" t="s">
        <v>157</v>
      </c>
      <c r="H475" s="104"/>
      <c r="I475" s="104"/>
      <c r="J475" s="413">
        <v>4</v>
      </c>
      <c r="K475" s="413">
        <v>4</v>
      </c>
      <c r="L475" s="383">
        <v>4</v>
      </c>
    </row>
    <row r="476" spans="1:12" x14ac:dyDescent="0.2">
      <c r="A476" s="362" t="s">
        <v>65</v>
      </c>
      <c r="B476" s="104" t="s">
        <v>159</v>
      </c>
      <c r="C476" s="104" t="s">
        <v>160</v>
      </c>
      <c r="D476" s="104" t="s">
        <v>152</v>
      </c>
      <c r="E476" s="104" t="s">
        <v>161</v>
      </c>
      <c r="F476" s="104" t="s">
        <v>193</v>
      </c>
      <c r="G476" s="104" t="s">
        <v>157</v>
      </c>
      <c r="H476" s="104" t="s">
        <v>157</v>
      </c>
      <c r="I476" s="104"/>
      <c r="J476" s="413">
        <v>4</v>
      </c>
      <c r="K476" s="413">
        <v>4</v>
      </c>
      <c r="L476" s="383">
        <v>4</v>
      </c>
    </row>
    <row r="477" spans="1:12" ht="25.5" x14ac:dyDescent="0.2">
      <c r="A477" s="362" t="s">
        <v>28</v>
      </c>
      <c r="B477" s="104" t="s">
        <v>159</v>
      </c>
      <c r="C477" s="104" t="s">
        <v>160</v>
      </c>
      <c r="D477" s="104" t="s">
        <v>152</v>
      </c>
      <c r="E477" s="104" t="s">
        <v>161</v>
      </c>
      <c r="F477" s="104" t="s">
        <v>193</v>
      </c>
      <c r="G477" s="104" t="s">
        <v>157</v>
      </c>
      <c r="H477" s="104" t="s">
        <v>157</v>
      </c>
      <c r="I477" s="104" t="s">
        <v>192</v>
      </c>
      <c r="J477" s="413">
        <v>4</v>
      </c>
      <c r="K477" s="413">
        <v>4</v>
      </c>
      <c r="L477" s="383">
        <v>4</v>
      </c>
    </row>
    <row r="478" spans="1:12" ht="25.5" x14ac:dyDescent="0.2">
      <c r="A478" s="362" t="s">
        <v>138</v>
      </c>
      <c r="B478" s="104" t="s">
        <v>159</v>
      </c>
      <c r="C478" s="104" t="s">
        <v>160</v>
      </c>
      <c r="D478" s="104" t="s">
        <v>157</v>
      </c>
      <c r="E478" s="104"/>
      <c r="F478" s="104"/>
      <c r="G478" s="104"/>
      <c r="H478" s="104"/>
      <c r="I478" s="104"/>
      <c r="J478" s="413">
        <v>8</v>
      </c>
      <c r="K478" s="413">
        <v>8</v>
      </c>
      <c r="L478" s="383">
        <v>8</v>
      </c>
    </row>
    <row r="479" spans="1:12" x14ac:dyDescent="0.2">
      <c r="A479" s="362" t="s">
        <v>66</v>
      </c>
      <c r="B479" s="104" t="s">
        <v>159</v>
      </c>
      <c r="C479" s="104" t="s">
        <v>160</v>
      </c>
      <c r="D479" s="104" t="s">
        <v>157</v>
      </c>
      <c r="E479" s="104" t="s">
        <v>161</v>
      </c>
      <c r="F479" s="104"/>
      <c r="G479" s="104"/>
      <c r="H479" s="104"/>
      <c r="I479" s="104"/>
      <c r="J479" s="413">
        <v>8</v>
      </c>
      <c r="K479" s="413">
        <v>8</v>
      </c>
      <c r="L479" s="383">
        <v>8</v>
      </c>
    </row>
    <row r="480" spans="1:12" ht="38.25" x14ac:dyDescent="0.2">
      <c r="A480" s="362" t="s">
        <v>36</v>
      </c>
      <c r="B480" s="104" t="s">
        <v>159</v>
      </c>
      <c r="C480" s="104" t="s">
        <v>160</v>
      </c>
      <c r="D480" s="104" t="s">
        <v>157</v>
      </c>
      <c r="E480" s="104" t="s">
        <v>161</v>
      </c>
      <c r="F480" s="104" t="s">
        <v>175</v>
      </c>
      <c r="G480" s="104"/>
      <c r="H480" s="104"/>
      <c r="I480" s="104"/>
      <c r="J480" s="413">
        <v>8</v>
      </c>
      <c r="K480" s="413">
        <v>8</v>
      </c>
      <c r="L480" s="383">
        <v>8</v>
      </c>
    </row>
    <row r="481" spans="1:12" ht="25.5" customHeight="1" x14ac:dyDescent="0.2">
      <c r="A481" s="362" t="s">
        <v>37</v>
      </c>
      <c r="B481" s="104" t="s">
        <v>159</v>
      </c>
      <c r="C481" s="104" t="s">
        <v>160</v>
      </c>
      <c r="D481" s="104" t="s">
        <v>157</v>
      </c>
      <c r="E481" s="104" t="s">
        <v>161</v>
      </c>
      <c r="F481" s="104" t="s">
        <v>193</v>
      </c>
      <c r="G481" s="104"/>
      <c r="H481" s="104"/>
      <c r="I481" s="104"/>
      <c r="J481" s="413">
        <v>8</v>
      </c>
      <c r="K481" s="413">
        <v>8</v>
      </c>
      <c r="L481" s="383">
        <v>8</v>
      </c>
    </row>
    <row r="482" spans="1:12" x14ac:dyDescent="0.2">
      <c r="A482" s="362" t="s">
        <v>64</v>
      </c>
      <c r="B482" s="104" t="s">
        <v>159</v>
      </c>
      <c r="C482" s="104" t="s">
        <v>160</v>
      </c>
      <c r="D482" s="104" t="s">
        <v>157</v>
      </c>
      <c r="E482" s="104" t="s">
        <v>161</v>
      </c>
      <c r="F482" s="104" t="s">
        <v>193</v>
      </c>
      <c r="G482" s="104" t="s">
        <v>157</v>
      </c>
      <c r="H482" s="104"/>
      <c r="I482" s="104"/>
      <c r="J482" s="413">
        <v>8</v>
      </c>
      <c r="K482" s="413">
        <v>8</v>
      </c>
      <c r="L482" s="383">
        <v>8</v>
      </c>
    </row>
    <row r="483" spans="1:12" x14ac:dyDescent="0.2">
      <c r="A483" s="362" t="s">
        <v>65</v>
      </c>
      <c r="B483" s="104" t="s">
        <v>159</v>
      </c>
      <c r="C483" s="104" t="s">
        <v>160</v>
      </c>
      <c r="D483" s="104" t="s">
        <v>157</v>
      </c>
      <c r="E483" s="104" t="s">
        <v>161</v>
      </c>
      <c r="F483" s="104" t="s">
        <v>193</v>
      </c>
      <c r="G483" s="104" t="s">
        <v>157</v>
      </c>
      <c r="H483" s="104" t="s">
        <v>157</v>
      </c>
      <c r="I483" s="104"/>
      <c r="J483" s="413">
        <v>8</v>
      </c>
      <c r="K483" s="413">
        <v>8</v>
      </c>
      <c r="L483" s="383">
        <v>8</v>
      </c>
    </row>
    <row r="484" spans="1:12" ht="25.5" x14ac:dyDescent="0.2">
      <c r="A484" s="362" t="s">
        <v>28</v>
      </c>
      <c r="B484" s="104" t="s">
        <v>159</v>
      </c>
      <c r="C484" s="104" t="s">
        <v>160</v>
      </c>
      <c r="D484" s="104" t="s">
        <v>157</v>
      </c>
      <c r="E484" s="104" t="s">
        <v>161</v>
      </c>
      <c r="F484" s="104" t="s">
        <v>193</v>
      </c>
      <c r="G484" s="104" t="s">
        <v>157</v>
      </c>
      <c r="H484" s="104" t="s">
        <v>157</v>
      </c>
      <c r="I484" s="104" t="s">
        <v>192</v>
      </c>
      <c r="J484" s="413">
        <v>8</v>
      </c>
      <c r="K484" s="413">
        <v>8</v>
      </c>
      <c r="L484" s="383">
        <v>8</v>
      </c>
    </row>
    <row r="485" spans="1:12" ht="51" x14ac:dyDescent="0.2">
      <c r="A485" s="360" t="s">
        <v>604</v>
      </c>
      <c r="B485" s="238" t="s">
        <v>424</v>
      </c>
      <c r="C485" s="238"/>
      <c r="D485" s="238"/>
      <c r="E485" s="238"/>
      <c r="F485" s="238"/>
      <c r="G485" s="238"/>
      <c r="H485" s="238"/>
      <c r="I485" s="238"/>
      <c r="J485" s="170">
        <v>10</v>
      </c>
      <c r="K485" s="170">
        <v>0</v>
      </c>
      <c r="L485" s="170">
        <v>0</v>
      </c>
    </row>
    <row r="486" spans="1:12" ht="25.5" x14ac:dyDescent="0.2">
      <c r="A486" s="340" t="s">
        <v>423</v>
      </c>
      <c r="B486" s="238" t="s">
        <v>424</v>
      </c>
      <c r="C486" s="238" t="s">
        <v>160</v>
      </c>
      <c r="D486" s="336" t="s">
        <v>145</v>
      </c>
      <c r="E486" s="238"/>
      <c r="F486" s="238"/>
      <c r="G486" s="238"/>
      <c r="H486" s="238"/>
      <c r="I486" s="238"/>
      <c r="J486" s="170">
        <v>10</v>
      </c>
      <c r="K486" s="170">
        <v>0</v>
      </c>
      <c r="L486" s="170">
        <v>0</v>
      </c>
    </row>
    <row r="487" spans="1:12" ht="25.5" x14ac:dyDescent="0.2">
      <c r="A487" s="362" t="s">
        <v>119</v>
      </c>
      <c r="B487" s="238" t="s">
        <v>424</v>
      </c>
      <c r="C487" s="238" t="s">
        <v>160</v>
      </c>
      <c r="D487" s="336" t="s">
        <v>145</v>
      </c>
      <c r="E487" s="238" t="s">
        <v>207</v>
      </c>
      <c r="F487" s="238"/>
      <c r="G487" s="238"/>
      <c r="H487" s="238"/>
      <c r="I487" s="238"/>
      <c r="J487" s="170">
        <v>10</v>
      </c>
      <c r="K487" s="170">
        <v>0</v>
      </c>
      <c r="L487" s="170">
        <v>0</v>
      </c>
    </row>
    <row r="488" spans="1:12" ht="38.25" x14ac:dyDescent="0.2">
      <c r="A488" s="362" t="s">
        <v>50</v>
      </c>
      <c r="B488" s="238" t="s">
        <v>424</v>
      </c>
      <c r="C488" s="238" t="s">
        <v>160</v>
      </c>
      <c r="D488" s="336" t="s">
        <v>145</v>
      </c>
      <c r="E488" s="238" t="s">
        <v>207</v>
      </c>
      <c r="F488" s="238" t="s">
        <v>166</v>
      </c>
      <c r="G488" s="238"/>
      <c r="H488" s="238"/>
      <c r="I488" s="238"/>
      <c r="J488" s="170">
        <v>10</v>
      </c>
      <c r="K488" s="170">
        <v>0</v>
      </c>
      <c r="L488" s="170">
        <v>0</v>
      </c>
    </row>
    <row r="489" spans="1:12" x14ac:dyDescent="0.2">
      <c r="A489" s="362" t="s">
        <v>51</v>
      </c>
      <c r="B489" s="238" t="s">
        <v>424</v>
      </c>
      <c r="C489" s="238" t="s">
        <v>160</v>
      </c>
      <c r="D489" s="336" t="s">
        <v>145</v>
      </c>
      <c r="E489" s="238" t="s">
        <v>207</v>
      </c>
      <c r="F489" s="238" t="s">
        <v>178</v>
      </c>
      <c r="G489" s="238"/>
      <c r="H489" s="238"/>
      <c r="I489" s="238"/>
      <c r="J489" s="170">
        <v>10</v>
      </c>
      <c r="K489" s="170">
        <v>0</v>
      </c>
      <c r="L489" s="170">
        <v>0</v>
      </c>
    </row>
    <row r="490" spans="1:12" x14ac:dyDescent="0.2">
      <c r="A490" s="120" t="s">
        <v>64</v>
      </c>
      <c r="B490" s="238" t="s">
        <v>424</v>
      </c>
      <c r="C490" s="238" t="s">
        <v>160</v>
      </c>
      <c r="D490" s="336" t="s">
        <v>145</v>
      </c>
      <c r="E490" s="238" t="s">
        <v>207</v>
      </c>
      <c r="F490" s="238" t="s">
        <v>178</v>
      </c>
      <c r="G490" s="238" t="s">
        <v>157</v>
      </c>
      <c r="H490" s="238"/>
      <c r="I490" s="238"/>
      <c r="J490" s="170">
        <v>10</v>
      </c>
      <c r="K490" s="170">
        <v>0</v>
      </c>
      <c r="L490" s="170">
        <v>0</v>
      </c>
    </row>
    <row r="491" spans="1:12" x14ac:dyDescent="0.2">
      <c r="A491" s="120" t="s">
        <v>182</v>
      </c>
      <c r="B491" s="238" t="s">
        <v>424</v>
      </c>
      <c r="C491" s="238" t="s">
        <v>160</v>
      </c>
      <c r="D491" s="336" t="s">
        <v>145</v>
      </c>
      <c r="E491" s="238" t="s">
        <v>207</v>
      </c>
      <c r="F491" s="238" t="s">
        <v>178</v>
      </c>
      <c r="G491" s="238" t="s">
        <v>157</v>
      </c>
      <c r="H491" s="238" t="s">
        <v>145</v>
      </c>
      <c r="I491" s="238"/>
      <c r="J491" s="170">
        <v>10</v>
      </c>
      <c r="K491" s="170">
        <v>0</v>
      </c>
      <c r="L491" s="170">
        <v>0</v>
      </c>
    </row>
    <row r="492" spans="1:12" ht="38.25" x14ac:dyDescent="0.2">
      <c r="A492" s="362" t="s">
        <v>181</v>
      </c>
      <c r="B492" s="238" t="s">
        <v>424</v>
      </c>
      <c r="C492" s="238" t="s">
        <v>160</v>
      </c>
      <c r="D492" s="336" t="s">
        <v>145</v>
      </c>
      <c r="E492" s="238" t="s">
        <v>207</v>
      </c>
      <c r="F492" s="238" t="s">
        <v>178</v>
      </c>
      <c r="G492" s="238" t="s">
        <v>157</v>
      </c>
      <c r="H492" s="238" t="s">
        <v>145</v>
      </c>
      <c r="I492" s="238" t="s">
        <v>205</v>
      </c>
      <c r="J492" s="170">
        <v>10</v>
      </c>
      <c r="K492" s="170">
        <v>0</v>
      </c>
      <c r="L492" s="170">
        <v>0</v>
      </c>
    </row>
    <row r="493" spans="1:12" ht="51" x14ac:dyDescent="0.2">
      <c r="A493" s="221" t="s">
        <v>605</v>
      </c>
      <c r="B493" s="301" t="s">
        <v>469</v>
      </c>
      <c r="C493" s="306"/>
      <c r="D493" s="306"/>
      <c r="E493" s="306"/>
      <c r="F493" s="306"/>
      <c r="G493" s="306"/>
      <c r="H493" s="306"/>
      <c r="I493" s="154"/>
      <c r="J493" s="417">
        <v>10</v>
      </c>
      <c r="K493" s="417"/>
      <c r="L493" s="417"/>
    </row>
    <row r="494" spans="1:12" ht="25.5" x14ac:dyDescent="0.2">
      <c r="A494" s="221" t="s">
        <v>468</v>
      </c>
      <c r="B494" s="301" t="s">
        <v>469</v>
      </c>
      <c r="C494" s="302">
        <v>0</v>
      </c>
      <c r="D494" s="301" t="s">
        <v>144</v>
      </c>
      <c r="E494" s="306"/>
      <c r="F494" s="306"/>
      <c r="G494" s="306"/>
      <c r="H494" s="306"/>
      <c r="I494" s="154"/>
      <c r="J494" s="417">
        <v>10</v>
      </c>
      <c r="K494" s="417"/>
      <c r="L494" s="417"/>
    </row>
    <row r="495" spans="1:12" ht="25.5" x14ac:dyDescent="0.2">
      <c r="A495" s="362" t="s">
        <v>119</v>
      </c>
      <c r="B495" s="301" t="s">
        <v>469</v>
      </c>
      <c r="C495" s="302">
        <v>0</v>
      </c>
      <c r="D495" s="301" t="s">
        <v>144</v>
      </c>
      <c r="E495" s="306" t="s">
        <v>207</v>
      </c>
      <c r="F495" s="306"/>
      <c r="G495" s="306"/>
      <c r="H495" s="306"/>
      <c r="I495" s="154"/>
      <c r="J495" s="417">
        <v>10</v>
      </c>
      <c r="K495" s="417"/>
      <c r="L495" s="417"/>
    </row>
    <row r="496" spans="1:12" ht="38.25" x14ac:dyDescent="0.2">
      <c r="A496" s="362" t="s">
        <v>50</v>
      </c>
      <c r="B496" s="301" t="s">
        <v>469</v>
      </c>
      <c r="C496" s="302">
        <v>0</v>
      </c>
      <c r="D496" s="301" t="s">
        <v>144</v>
      </c>
      <c r="E496" s="306" t="s">
        <v>207</v>
      </c>
      <c r="F496" s="306" t="s">
        <v>166</v>
      </c>
      <c r="G496" s="306"/>
      <c r="H496" s="306"/>
      <c r="I496" s="154"/>
      <c r="J496" s="417">
        <v>10</v>
      </c>
      <c r="K496" s="417"/>
      <c r="L496" s="417"/>
    </row>
    <row r="497" spans="1:12" x14ac:dyDescent="0.2">
      <c r="A497" s="362" t="s">
        <v>51</v>
      </c>
      <c r="B497" s="301" t="s">
        <v>469</v>
      </c>
      <c r="C497" s="302">
        <v>0</v>
      </c>
      <c r="D497" s="301" t="s">
        <v>144</v>
      </c>
      <c r="E497" s="306" t="s">
        <v>207</v>
      </c>
      <c r="F497" s="306" t="s">
        <v>178</v>
      </c>
      <c r="G497" s="306"/>
      <c r="H497" s="306"/>
      <c r="I497" s="154"/>
      <c r="J497" s="417">
        <v>10</v>
      </c>
      <c r="K497" s="417"/>
      <c r="L497" s="417"/>
    </row>
    <row r="498" spans="1:12" x14ac:dyDescent="0.2">
      <c r="A498" s="120" t="s">
        <v>64</v>
      </c>
      <c r="B498" s="301" t="s">
        <v>469</v>
      </c>
      <c r="C498" s="302">
        <v>0</v>
      </c>
      <c r="D498" s="301" t="s">
        <v>144</v>
      </c>
      <c r="E498" s="306" t="s">
        <v>207</v>
      </c>
      <c r="F498" s="306" t="s">
        <v>178</v>
      </c>
      <c r="G498" s="306" t="s">
        <v>157</v>
      </c>
      <c r="H498" s="306"/>
      <c r="I498" s="154"/>
      <c r="J498" s="417">
        <v>10</v>
      </c>
      <c r="K498" s="417"/>
      <c r="L498" s="417"/>
    </row>
    <row r="499" spans="1:12" x14ac:dyDescent="0.2">
      <c r="A499" s="120" t="s">
        <v>182</v>
      </c>
      <c r="B499" s="301" t="s">
        <v>469</v>
      </c>
      <c r="C499" s="302">
        <v>0</v>
      </c>
      <c r="D499" s="301" t="s">
        <v>144</v>
      </c>
      <c r="E499" s="306" t="s">
        <v>207</v>
      </c>
      <c r="F499" s="306" t="s">
        <v>178</v>
      </c>
      <c r="G499" s="306" t="s">
        <v>157</v>
      </c>
      <c r="H499" s="306" t="s">
        <v>145</v>
      </c>
      <c r="I499" s="154"/>
      <c r="J499" s="417">
        <v>10</v>
      </c>
      <c r="K499" s="417"/>
      <c r="L499" s="417"/>
    </row>
    <row r="500" spans="1:12" ht="38.25" x14ac:dyDescent="0.2">
      <c r="A500" s="143" t="s">
        <v>181</v>
      </c>
      <c r="B500" s="335" t="s">
        <v>469</v>
      </c>
      <c r="C500" s="102">
        <v>0</v>
      </c>
      <c r="D500" s="335" t="s">
        <v>144</v>
      </c>
      <c r="E500" s="158" t="s">
        <v>207</v>
      </c>
      <c r="F500" s="158" t="s">
        <v>178</v>
      </c>
      <c r="G500" s="158" t="s">
        <v>157</v>
      </c>
      <c r="H500" s="158" t="s">
        <v>145</v>
      </c>
      <c r="I500" s="309" t="s">
        <v>205</v>
      </c>
      <c r="J500" s="417">
        <v>10</v>
      </c>
      <c r="K500" s="417"/>
      <c r="L500" s="417"/>
    </row>
    <row r="501" spans="1:12" ht="27.75" customHeight="1" x14ac:dyDescent="0.2">
      <c r="A501" s="455" t="s">
        <v>590</v>
      </c>
      <c r="B501" s="445" t="s">
        <v>591</v>
      </c>
      <c r="C501" s="446"/>
      <c r="D501" s="445"/>
      <c r="E501" s="445"/>
      <c r="F501" s="445"/>
      <c r="G501" s="445"/>
      <c r="H501" s="445"/>
      <c r="I501" s="445"/>
      <c r="J501" s="170">
        <v>1052.5999999999999</v>
      </c>
      <c r="K501" s="170">
        <v>1052.5999999999999</v>
      </c>
      <c r="L501" s="170">
        <v>1052.5999999999999</v>
      </c>
    </row>
    <row r="502" spans="1:12" ht="24" customHeight="1" x14ac:dyDescent="0.2">
      <c r="A502" s="455" t="s">
        <v>592</v>
      </c>
      <c r="B502" s="445" t="s">
        <v>591</v>
      </c>
      <c r="C502" s="446">
        <v>0</v>
      </c>
      <c r="D502" s="445" t="s">
        <v>144</v>
      </c>
      <c r="E502" s="445"/>
      <c r="F502" s="445"/>
      <c r="G502" s="445"/>
      <c r="H502" s="445"/>
      <c r="I502" s="445"/>
      <c r="J502" s="170">
        <v>1052.5999999999999</v>
      </c>
      <c r="K502" s="170">
        <v>1052.5999999999999</v>
      </c>
      <c r="L502" s="170">
        <v>1052.5999999999999</v>
      </c>
    </row>
    <row r="503" spans="1:12" ht="25.5" customHeight="1" x14ac:dyDescent="0.2">
      <c r="A503" s="455" t="s">
        <v>595</v>
      </c>
      <c r="B503" s="445" t="s">
        <v>591</v>
      </c>
      <c r="C503" s="446">
        <v>0</v>
      </c>
      <c r="D503" s="445" t="s">
        <v>144</v>
      </c>
      <c r="E503" s="445" t="s">
        <v>594</v>
      </c>
      <c r="F503" s="445"/>
      <c r="G503" s="445"/>
      <c r="H503" s="445"/>
      <c r="I503" s="445"/>
      <c r="J503" s="170">
        <v>1052.5999999999999</v>
      </c>
      <c r="K503" s="170">
        <v>1052.5999999999999</v>
      </c>
      <c r="L503" s="170">
        <v>1052.5999999999999</v>
      </c>
    </row>
    <row r="504" spans="1:12" ht="36" customHeight="1" x14ac:dyDescent="0.2">
      <c r="A504" s="455" t="s">
        <v>460</v>
      </c>
      <c r="B504" s="445" t="s">
        <v>591</v>
      </c>
      <c r="C504" s="446">
        <v>0</v>
      </c>
      <c r="D504" s="445" t="s">
        <v>144</v>
      </c>
      <c r="E504" s="445" t="s">
        <v>594</v>
      </c>
      <c r="F504" s="445" t="s">
        <v>175</v>
      </c>
      <c r="G504" s="445"/>
      <c r="H504" s="445"/>
      <c r="I504" s="445"/>
      <c r="J504" s="170">
        <v>1052.5999999999999</v>
      </c>
      <c r="K504" s="170">
        <v>1052.5999999999999</v>
      </c>
      <c r="L504" s="170">
        <v>1052.5999999999999</v>
      </c>
    </row>
    <row r="505" spans="1:12" ht="30" customHeight="1" x14ac:dyDescent="0.2">
      <c r="A505" s="455" t="s">
        <v>461</v>
      </c>
      <c r="B505" s="445" t="s">
        <v>591</v>
      </c>
      <c r="C505" s="446">
        <v>0</v>
      </c>
      <c r="D505" s="445" t="s">
        <v>144</v>
      </c>
      <c r="E505" s="445" t="s">
        <v>594</v>
      </c>
      <c r="F505" s="445" t="s">
        <v>193</v>
      </c>
      <c r="G505" s="445"/>
      <c r="H505" s="445"/>
      <c r="I505" s="445"/>
      <c r="J505" s="170">
        <v>1052.5999999999999</v>
      </c>
      <c r="K505" s="170">
        <v>1052.5999999999999</v>
      </c>
      <c r="L505" s="170">
        <v>1052.5999999999999</v>
      </c>
    </row>
    <row r="506" spans="1:12" ht="24" customHeight="1" x14ac:dyDescent="0.2">
      <c r="A506" s="455" t="s">
        <v>596</v>
      </c>
      <c r="B506" s="445" t="s">
        <v>591</v>
      </c>
      <c r="C506" s="446">
        <v>0</v>
      </c>
      <c r="D506" s="445" t="s">
        <v>144</v>
      </c>
      <c r="E506" s="445" t="s">
        <v>594</v>
      </c>
      <c r="F506" s="445" t="s">
        <v>193</v>
      </c>
      <c r="G506" s="445" t="s">
        <v>151</v>
      </c>
      <c r="H506" s="445"/>
      <c r="I506" s="445"/>
      <c r="J506" s="170">
        <v>1052.5999999999999</v>
      </c>
      <c r="K506" s="170">
        <v>1052.5999999999999</v>
      </c>
      <c r="L506" s="170">
        <v>1052.5999999999999</v>
      </c>
    </row>
    <row r="507" spans="1:12" ht="22.5" customHeight="1" x14ac:dyDescent="0.2">
      <c r="A507" s="455" t="s">
        <v>597</v>
      </c>
      <c r="B507" s="445" t="s">
        <v>591</v>
      </c>
      <c r="C507" s="446">
        <v>0</v>
      </c>
      <c r="D507" s="445" t="s">
        <v>144</v>
      </c>
      <c r="E507" s="445" t="s">
        <v>594</v>
      </c>
      <c r="F507" s="445" t="s">
        <v>193</v>
      </c>
      <c r="G507" s="445" t="s">
        <v>151</v>
      </c>
      <c r="H507" s="445" t="s">
        <v>145</v>
      </c>
      <c r="I507" s="445"/>
      <c r="J507" s="170">
        <v>1052.5999999999999</v>
      </c>
      <c r="K507" s="170">
        <v>1052.5999999999999</v>
      </c>
      <c r="L507" s="170">
        <v>1052.5999999999999</v>
      </c>
    </row>
    <row r="508" spans="1:12" ht="30.75" customHeight="1" x14ac:dyDescent="0.2">
      <c r="A508" s="455" t="s">
        <v>598</v>
      </c>
      <c r="B508" s="445" t="s">
        <v>591</v>
      </c>
      <c r="C508" s="446">
        <v>0</v>
      </c>
      <c r="D508" s="445" t="s">
        <v>144</v>
      </c>
      <c r="E508" s="445" t="s">
        <v>594</v>
      </c>
      <c r="F508" s="445" t="s">
        <v>193</v>
      </c>
      <c r="G508" s="445" t="s">
        <v>151</v>
      </c>
      <c r="H508" s="445" t="s">
        <v>145</v>
      </c>
      <c r="I508" s="445" t="s">
        <v>192</v>
      </c>
      <c r="J508" s="170">
        <v>1052.5999999999999</v>
      </c>
      <c r="K508" s="170">
        <v>1052.5999999999999</v>
      </c>
      <c r="L508" s="170">
        <v>1052.5999999999999</v>
      </c>
    </row>
    <row r="509" spans="1:12" ht="38.25" x14ac:dyDescent="0.2">
      <c r="A509" s="341" t="s">
        <v>111</v>
      </c>
      <c r="B509" s="261" t="s">
        <v>148</v>
      </c>
      <c r="C509" s="261"/>
      <c r="D509" s="261"/>
      <c r="E509" s="261"/>
      <c r="F509" s="261"/>
      <c r="G509" s="261"/>
      <c r="H509" s="261"/>
      <c r="I509" s="261"/>
      <c r="J509" s="386">
        <v>3</v>
      </c>
      <c r="K509" s="386">
        <v>3</v>
      </c>
      <c r="L509" s="386">
        <v>3</v>
      </c>
    </row>
    <row r="510" spans="1:12" ht="51" x14ac:dyDescent="0.2">
      <c r="A510" s="362" t="s">
        <v>347</v>
      </c>
      <c r="B510" s="261" t="s">
        <v>148</v>
      </c>
      <c r="C510" s="261" t="s">
        <v>8</v>
      </c>
      <c r="D510" s="261" t="s">
        <v>149</v>
      </c>
      <c r="E510" s="261"/>
      <c r="F510" s="261"/>
      <c r="G510" s="261"/>
      <c r="H510" s="261"/>
      <c r="I510" s="261"/>
      <c r="J510" s="386">
        <v>3</v>
      </c>
      <c r="K510" s="386">
        <v>3</v>
      </c>
      <c r="L510" s="386">
        <v>3</v>
      </c>
    </row>
    <row r="511" spans="1:12" ht="45" x14ac:dyDescent="0.2">
      <c r="A511" s="166" t="s">
        <v>483</v>
      </c>
      <c r="B511" s="336" t="s">
        <v>148</v>
      </c>
      <c r="C511" s="336" t="s">
        <v>8</v>
      </c>
      <c r="D511" s="336" t="s">
        <v>149</v>
      </c>
      <c r="E511" s="336">
        <v>41120</v>
      </c>
      <c r="F511" s="336"/>
      <c r="G511" s="336"/>
      <c r="H511" s="336"/>
      <c r="I511" s="336"/>
      <c r="J511" s="413">
        <v>3</v>
      </c>
      <c r="K511" s="413">
        <v>3</v>
      </c>
      <c r="L511" s="383">
        <v>3</v>
      </c>
    </row>
    <row r="512" spans="1:12" ht="38.25" x14ac:dyDescent="0.2">
      <c r="A512" s="362" t="s">
        <v>36</v>
      </c>
      <c r="B512" s="336" t="s">
        <v>148</v>
      </c>
      <c r="C512" s="336" t="s">
        <v>8</v>
      </c>
      <c r="D512" s="336" t="s">
        <v>149</v>
      </c>
      <c r="E512" s="336">
        <v>41120</v>
      </c>
      <c r="F512" s="336" t="s">
        <v>175</v>
      </c>
      <c r="G512" s="336"/>
      <c r="H512" s="336"/>
      <c r="I512" s="336"/>
      <c r="J512" s="413">
        <v>3</v>
      </c>
      <c r="K512" s="413">
        <v>3</v>
      </c>
      <c r="L512" s="383">
        <v>3</v>
      </c>
    </row>
    <row r="513" spans="1:12" ht="38.25" x14ac:dyDescent="0.2">
      <c r="A513" s="362" t="s">
        <v>37</v>
      </c>
      <c r="B513" s="336" t="s">
        <v>148</v>
      </c>
      <c r="C513" s="336" t="s">
        <v>8</v>
      </c>
      <c r="D513" s="336" t="s">
        <v>149</v>
      </c>
      <c r="E513" s="336">
        <v>41120</v>
      </c>
      <c r="F513" s="336" t="s">
        <v>193</v>
      </c>
      <c r="G513" s="336"/>
      <c r="H513" s="336"/>
      <c r="I513" s="336"/>
      <c r="J513" s="413">
        <v>3</v>
      </c>
      <c r="K513" s="413">
        <v>3</v>
      </c>
      <c r="L513" s="383">
        <v>3</v>
      </c>
    </row>
    <row r="514" spans="1:12" ht="26.25" customHeight="1" x14ac:dyDescent="0.2">
      <c r="A514" s="362" t="s">
        <v>29</v>
      </c>
      <c r="B514" s="336" t="s">
        <v>148</v>
      </c>
      <c r="C514" s="336" t="s">
        <v>8</v>
      </c>
      <c r="D514" s="336" t="s">
        <v>149</v>
      </c>
      <c r="E514" s="336">
        <v>41120</v>
      </c>
      <c r="F514" s="336" t="s">
        <v>193</v>
      </c>
      <c r="G514" s="336" t="s">
        <v>144</v>
      </c>
      <c r="H514" s="336"/>
      <c r="I514" s="336"/>
      <c r="J514" s="413">
        <v>3</v>
      </c>
      <c r="K514" s="413">
        <v>3</v>
      </c>
      <c r="L514" s="383">
        <v>3</v>
      </c>
    </row>
    <row r="515" spans="1:12" ht="51" x14ac:dyDescent="0.2">
      <c r="A515" s="362" t="s">
        <v>410</v>
      </c>
      <c r="B515" s="336" t="s">
        <v>148</v>
      </c>
      <c r="C515" s="336" t="s">
        <v>8</v>
      </c>
      <c r="D515" s="336" t="s">
        <v>149</v>
      </c>
      <c r="E515" s="336">
        <v>41120</v>
      </c>
      <c r="F515" s="336" t="s">
        <v>193</v>
      </c>
      <c r="G515" s="336" t="s">
        <v>144</v>
      </c>
      <c r="H515" s="336" t="s">
        <v>146</v>
      </c>
      <c r="I515" s="336"/>
      <c r="J515" s="413">
        <v>3</v>
      </c>
      <c r="K515" s="413">
        <v>3</v>
      </c>
      <c r="L515" s="383">
        <v>3</v>
      </c>
    </row>
    <row r="516" spans="1:12" ht="38.25" x14ac:dyDescent="0.2">
      <c r="A516" s="143" t="s">
        <v>181</v>
      </c>
      <c r="B516" s="336" t="s">
        <v>148</v>
      </c>
      <c r="C516" s="336" t="s">
        <v>8</v>
      </c>
      <c r="D516" s="336" t="s">
        <v>149</v>
      </c>
      <c r="E516" s="336">
        <v>41120</v>
      </c>
      <c r="F516" s="336" t="s">
        <v>193</v>
      </c>
      <c r="G516" s="336" t="s">
        <v>144</v>
      </c>
      <c r="H516" s="336" t="s">
        <v>146</v>
      </c>
      <c r="I516" s="336" t="s">
        <v>205</v>
      </c>
      <c r="J516" s="413">
        <v>3</v>
      </c>
      <c r="K516" s="413">
        <v>3</v>
      </c>
      <c r="L516" s="383">
        <v>3</v>
      </c>
    </row>
    <row r="517" spans="1:12" ht="25.5" x14ac:dyDescent="0.2">
      <c r="A517" s="106" t="s">
        <v>319</v>
      </c>
      <c r="B517" s="113" t="s">
        <v>150</v>
      </c>
      <c r="C517" s="113"/>
      <c r="D517" s="113"/>
      <c r="E517" s="113"/>
      <c r="F517" s="113"/>
      <c r="G517" s="113"/>
      <c r="H517" s="113"/>
      <c r="I517" s="113"/>
      <c r="J517" s="389">
        <f t="shared" ref="J517:L517" si="20">J518</f>
        <v>31906.2</v>
      </c>
      <c r="K517" s="389">
        <f t="shared" si="20"/>
        <v>24021.100000000002</v>
      </c>
      <c r="L517" s="389">
        <f t="shared" si="20"/>
        <v>27434.400000000001</v>
      </c>
    </row>
    <row r="518" spans="1:12" ht="38.25" x14ac:dyDescent="0.2">
      <c r="A518" s="362" t="s">
        <v>320</v>
      </c>
      <c r="B518" s="104" t="s">
        <v>150</v>
      </c>
      <c r="C518" s="104" t="s">
        <v>8</v>
      </c>
      <c r="D518" s="104" t="s">
        <v>149</v>
      </c>
      <c r="E518" s="104"/>
      <c r="F518" s="104"/>
      <c r="G518" s="104"/>
      <c r="H518" s="104"/>
      <c r="I518" s="104"/>
      <c r="J518" s="413">
        <f>J525+J538+J574+J585+J594+J605+J616+J628+J531+J556+J562+J519+J568+J550</f>
        <v>31906.2</v>
      </c>
      <c r="K518" s="421">
        <f>K525+K538+K574+K585+K594+K605+K616+K628+K531+K556+K562</f>
        <v>24021.100000000002</v>
      </c>
      <c r="L518" s="421">
        <f>L525+L538+L574+L585+L594+L605+L616+L628+L531+L556+L562</f>
        <v>27434.400000000001</v>
      </c>
    </row>
    <row r="519" spans="1:12" ht="60" x14ac:dyDescent="0.2">
      <c r="A519" s="440" t="s">
        <v>586</v>
      </c>
      <c r="B519" s="436" t="s">
        <v>150</v>
      </c>
      <c r="C519" s="436" t="s">
        <v>8</v>
      </c>
      <c r="D519" s="436" t="s">
        <v>149</v>
      </c>
      <c r="E519" s="112">
        <v>41130</v>
      </c>
      <c r="F519" s="436"/>
      <c r="G519" s="436"/>
      <c r="H519" s="436"/>
      <c r="I519" s="436"/>
      <c r="J519" s="459">
        <v>100</v>
      </c>
      <c r="K519" s="438"/>
      <c r="L519" s="438"/>
    </row>
    <row r="520" spans="1:12" x14ac:dyDescent="0.2">
      <c r="A520" s="437" t="s">
        <v>38</v>
      </c>
      <c r="B520" s="436" t="s">
        <v>150</v>
      </c>
      <c r="C520" s="436" t="s">
        <v>8</v>
      </c>
      <c r="D520" s="436" t="s">
        <v>149</v>
      </c>
      <c r="E520" s="112">
        <v>41130</v>
      </c>
      <c r="F520" s="436" t="s">
        <v>162</v>
      </c>
      <c r="G520" s="436"/>
      <c r="H520" s="436"/>
      <c r="I520" s="436"/>
      <c r="J520" s="459">
        <v>100</v>
      </c>
      <c r="K520" s="438"/>
      <c r="L520" s="438"/>
    </row>
    <row r="521" spans="1:12" ht="15.75" x14ac:dyDescent="0.2">
      <c r="A521" s="439" t="s">
        <v>587</v>
      </c>
      <c r="B521" s="436" t="s">
        <v>150</v>
      </c>
      <c r="C521" s="436" t="s">
        <v>8</v>
      </c>
      <c r="D521" s="436" t="s">
        <v>149</v>
      </c>
      <c r="E521" s="112">
        <v>41130</v>
      </c>
      <c r="F521" s="436" t="s">
        <v>588</v>
      </c>
      <c r="G521" s="436"/>
      <c r="H521" s="436"/>
      <c r="I521" s="436"/>
      <c r="J521" s="459">
        <v>100</v>
      </c>
      <c r="K521" s="438"/>
      <c r="L521" s="438"/>
    </row>
    <row r="522" spans="1:12" x14ac:dyDescent="0.2">
      <c r="A522" s="437" t="s">
        <v>29</v>
      </c>
      <c r="B522" s="436" t="s">
        <v>150</v>
      </c>
      <c r="C522" s="436" t="s">
        <v>8</v>
      </c>
      <c r="D522" s="436" t="s">
        <v>149</v>
      </c>
      <c r="E522" s="112">
        <v>41130</v>
      </c>
      <c r="F522" s="436" t="s">
        <v>588</v>
      </c>
      <c r="G522" s="436" t="s">
        <v>144</v>
      </c>
      <c r="H522" s="436"/>
      <c r="I522" s="436"/>
      <c r="J522" s="459">
        <v>100</v>
      </c>
      <c r="K522" s="438"/>
      <c r="L522" s="438"/>
    </row>
    <row r="523" spans="1:12" ht="31.5" x14ac:dyDescent="0.2">
      <c r="A523" s="439" t="s">
        <v>585</v>
      </c>
      <c r="B523" s="436" t="s">
        <v>150</v>
      </c>
      <c r="C523" s="436" t="s">
        <v>8</v>
      </c>
      <c r="D523" s="436" t="s">
        <v>149</v>
      </c>
      <c r="E523" s="112">
        <v>41130</v>
      </c>
      <c r="F523" s="436" t="s">
        <v>588</v>
      </c>
      <c r="G523" s="436" t="s">
        <v>144</v>
      </c>
      <c r="H523" s="436" t="s">
        <v>157</v>
      </c>
      <c r="I523" s="436"/>
      <c r="J523" s="459">
        <v>100</v>
      </c>
      <c r="K523" s="438"/>
      <c r="L523" s="438"/>
    </row>
    <row r="524" spans="1:12" ht="25.5" x14ac:dyDescent="0.2">
      <c r="A524" s="437" t="s">
        <v>28</v>
      </c>
      <c r="B524" s="436" t="s">
        <v>150</v>
      </c>
      <c r="C524" s="436" t="s">
        <v>8</v>
      </c>
      <c r="D524" s="436" t="s">
        <v>149</v>
      </c>
      <c r="E524" s="112">
        <v>41130</v>
      </c>
      <c r="F524" s="436" t="s">
        <v>588</v>
      </c>
      <c r="G524" s="436" t="s">
        <v>144</v>
      </c>
      <c r="H524" s="436" t="s">
        <v>157</v>
      </c>
      <c r="I524" s="436" t="s">
        <v>192</v>
      </c>
      <c r="J524" s="459">
        <v>100</v>
      </c>
      <c r="K524" s="438"/>
      <c r="L524" s="438"/>
    </row>
    <row r="525" spans="1:12" ht="33.75" customHeight="1" x14ac:dyDescent="0.2">
      <c r="A525" s="362" t="s">
        <v>416</v>
      </c>
      <c r="B525" s="104" t="s">
        <v>150</v>
      </c>
      <c r="C525" s="104" t="s">
        <v>8</v>
      </c>
      <c r="D525" s="104" t="s">
        <v>149</v>
      </c>
      <c r="E525" s="104" t="s">
        <v>227</v>
      </c>
      <c r="F525" s="104"/>
      <c r="G525" s="104"/>
      <c r="H525" s="104"/>
      <c r="I525" s="104"/>
      <c r="J525" s="413">
        <v>100</v>
      </c>
      <c r="K525" s="413">
        <v>100</v>
      </c>
      <c r="L525" s="383">
        <v>100</v>
      </c>
    </row>
    <row r="526" spans="1:12" x14ac:dyDescent="0.2">
      <c r="A526" s="362" t="s">
        <v>38</v>
      </c>
      <c r="B526" s="104" t="s">
        <v>150</v>
      </c>
      <c r="C526" s="104" t="s">
        <v>8</v>
      </c>
      <c r="D526" s="104" t="s">
        <v>149</v>
      </c>
      <c r="E526" s="104" t="s">
        <v>227</v>
      </c>
      <c r="F526" s="104" t="s">
        <v>162</v>
      </c>
      <c r="G526" s="104"/>
      <c r="H526" s="104"/>
      <c r="I526" s="104"/>
      <c r="J526" s="413">
        <v>100</v>
      </c>
      <c r="K526" s="413">
        <v>100</v>
      </c>
      <c r="L526" s="383">
        <v>100</v>
      </c>
    </row>
    <row r="527" spans="1:12" x14ac:dyDescent="0.2">
      <c r="A527" s="362" t="s">
        <v>110</v>
      </c>
      <c r="B527" s="104" t="s">
        <v>150</v>
      </c>
      <c r="C527" s="104" t="s">
        <v>8</v>
      </c>
      <c r="D527" s="104" t="s">
        <v>149</v>
      </c>
      <c r="E527" s="104" t="s">
        <v>227</v>
      </c>
      <c r="F527" s="104" t="s">
        <v>172</v>
      </c>
      <c r="G527" s="104"/>
      <c r="H527" s="104"/>
      <c r="I527" s="104"/>
      <c r="J527" s="413">
        <v>100</v>
      </c>
      <c r="K527" s="413">
        <v>100</v>
      </c>
      <c r="L527" s="383">
        <v>100</v>
      </c>
    </row>
    <row r="528" spans="1:12" x14ac:dyDescent="0.2">
      <c r="A528" s="362" t="s">
        <v>29</v>
      </c>
      <c r="B528" s="104" t="s">
        <v>150</v>
      </c>
      <c r="C528" s="104" t="s">
        <v>8</v>
      </c>
      <c r="D528" s="104" t="s">
        <v>149</v>
      </c>
      <c r="E528" s="104" t="s">
        <v>227</v>
      </c>
      <c r="F528" s="104" t="s">
        <v>172</v>
      </c>
      <c r="G528" s="104" t="s">
        <v>144</v>
      </c>
      <c r="H528" s="104"/>
      <c r="I528" s="104"/>
      <c r="J528" s="413">
        <v>100</v>
      </c>
      <c r="K528" s="413">
        <v>100</v>
      </c>
      <c r="L528" s="383">
        <v>100</v>
      </c>
    </row>
    <row r="529" spans="1:12" x14ac:dyDescent="0.2">
      <c r="A529" s="362" t="s">
        <v>91</v>
      </c>
      <c r="B529" s="104" t="s">
        <v>150</v>
      </c>
      <c r="C529" s="104" t="s">
        <v>8</v>
      </c>
      <c r="D529" s="104" t="s">
        <v>149</v>
      </c>
      <c r="E529" s="104" t="s">
        <v>227</v>
      </c>
      <c r="F529" s="104" t="s">
        <v>172</v>
      </c>
      <c r="G529" s="104" t="s">
        <v>144</v>
      </c>
      <c r="H529" s="104" t="s">
        <v>18</v>
      </c>
      <c r="I529" s="104"/>
      <c r="J529" s="413">
        <v>100</v>
      </c>
      <c r="K529" s="413">
        <v>100</v>
      </c>
      <c r="L529" s="383">
        <v>100</v>
      </c>
    </row>
    <row r="530" spans="1:12" ht="38.25" x14ac:dyDescent="0.2">
      <c r="A530" s="362" t="s">
        <v>348</v>
      </c>
      <c r="B530" s="104" t="s">
        <v>150</v>
      </c>
      <c r="C530" s="104" t="s">
        <v>8</v>
      </c>
      <c r="D530" s="104" t="s">
        <v>149</v>
      </c>
      <c r="E530" s="104" t="s">
        <v>227</v>
      </c>
      <c r="F530" s="104" t="s">
        <v>172</v>
      </c>
      <c r="G530" s="104" t="s">
        <v>144</v>
      </c>
      <c r="H530" s="104" t="s">
        <v>18</v>
      </c>
      <c r="I530" s="104" t="s">
        <v>176</v>
      </c>
      <c r="J530" s="387">
        <v>100</v>
      </c>
      <c r="K530" s="387">
        <v>100</v>
      </c>
      <c r="L530" s="387">
        <v>100</v>
      </c>
    </row>
    <row r="531" spans="1:12" ht="30" x14ac:dyDescent="0.2">
      <c r="A531" s="166" t="s">
        <v>377</v>
      </c>
      <c r="B531" s="164" t="s">
        <v>150</v>
      </c>
      <c r="C531" s="164" t="s">
        <v>8</v>
      </c>
      <c r="D531" s="164" t="s">
        <v>149</v>
      </c>
      <c r="E531" s="164" t="s">
        <v>378</v>
      </c>
      <c r="F531" s="164"/>
      <c r="G531" s="164"/>
      <c r="H531" s="164"/>
      <c r="I531" s="164"/>
      <c r="J531" s="460">
        <v>4546.6000000000004</v>
      </c>
      <c r="K531" s="170"/>
      <c r="L531" s="170"/>
    </row>
    <row r="532" spans="1:12" ht="38.25" x14ac:dyDescent="0.2">
      <c r="A532" s="362" t="s">
        <v>36</v>
      </c>
      <c r="B532" s="164" t="s">
        <v>150</v>
      </c>
      <c r="C532" s="164" t="s">
        <v>8</v>
      </c>
      <c r="D532" s="164" t="s">
        <v>149</v>
      </c>
      <c r="E532" s="164" t="s">
        <v>378</v>
      </c>
      <c r="F532" s="164" t="s">
        <v>175</v>
      </c>
      <c r="G532" s="164"/>
      <c r="H532" s="164"/>
      <c r="I532" s="164"/>
      <c r="J532" s="460">
        <v>4546.6000000000004</v>
      </c>
      <c r="K532" s="170"/>
      <c r="L532" s="170"/>
    </row>
    <row r="533" spans="1:12" ht="38.25" x14ac:dyDescent="0.2">
      <c r="A533" s="362" t="s">
        <v>37</v>
      </c>
      <c r="B533" s="164" t="s">
        <v>150</v>
      </c>
      <c r="C533" s="164" t="s">
        <v>8</v>
      </c>
      <c r="D533" s="164" t="s">
        <v>149</v>
      </c>
      <c r="E533" s="164" t="s">
        <v>378</v>
      </c>
      <c r="F533" s="164" t="s">
        <v>193</v>
      </c>
      <c r="G533" s="164"/>
      <c r="H533" s="164"/>
      <c r="I533" s="164"/>
      <c r="J533" s="460">
        <v>4546.6000000000004</v>
      </c>
      <c r="K533" s="170"/>
      <c r="L533" s="170"/>
    </row>
    <row r="534" spans="1:12" x14ac:dyDescent="0.2">
      <c r="A534" s="362" t="s">
        <v>29</v>
      </c>
      <c r="B534" s="164" t="s">
        <v>150</v>
      </c>
      <c r="C534" s="164" t="s">
        <v>8</v>
      </c>
      <c r="D534" s="164" t="s">
        <v>149</v>
      </c>
      <c r="E534" s="164" t="s">
        <v>378</v>
      </c>
      <c r="F534" s="164" t="s">
        <v>193</v>
      </c>
      <c r="G534" s="164" t="s">
        <v>144</v>
      </c>
      <c r="H534" s="164"/>
      <c r="I534" s="164"/>
      <c r="J534" s="460">
        <v>4546.6000000000004</v>
      </c>
      <c r="K534" s="170"/>
      <c r="L534" s="170"/>
    </row>
    <row r="535" spans="1:12" x14ac:dyDescent="0.2">
      <c r="A535" s="362" t="s">
        <v>48</v>
      </c>
      <c r="B535" s="164" t="s">
        <v>150</v>
      </c>
      <c r="C535" s="164" t="s">
        <v>8</v>
      </c>
      <c r="D535" s="164" t="s">
        <v>149</v>
      </c>
      <c r="E535" s="164" t="s">
        <v>378</v>
      </c>
      <c r="F535" s="164" t="s">
        <v>193</v>
      </c>
      <c r="G535" s="164" t="s">
        <v>144</v>
      </c>
      <c r="H535" s="164" t="s">
        <v>154</v>
      </c>
      <c r="I535" s="164"/>
      <c r="J535" s="460">
        <v>4546.6000000000004</v>
      </c>
      <c r="K535" s="170"/>
      <c r="L535" s="170"/>
    </row>
    <row r="536" spans="1:12" ht="25.5" x14ac:dyDescent="0.2">
      <c r="A536" s="362" t="s">
        <v>28</v>
      </c>
      <c r="B536" s="259" t="s">
        <v>150</v>
      </c>
      <c r="C536" s="259" t="s">
        <v>8</v>
      </c>
      <c r="D536" s="259" t="s">
        <v>149</v>
      </c>
      <c r="E536" s="259" t="s">
        <v>378</v>
      </c>
      <c r="F536" s="259" t="s">
        <v>193</v>
      </c>
      <c r="G536" s="259" t="s">
        <v>144</v>
      </c>
      <c r="H536" s="259" t="s">
        <v>154</v>
      </c>
      <c r="I536" s="259" t="s">
        <v>192</v>
      </c>
      <c r="J536" s="460">
        <v>4546.6000000000004</v>
      </c>
      <c r="K536" s="170"/>
      <c r="L536" s="170"/>
    </row>
    <row r="537" spans="1:12" ht="38.25" x14ac:dyDescent="0.2">
      <c r="A537" s="362" t="s">
        <v>187</v>
      </c>
      <c r="B537" s="164" t="s">
        <v>150</v>
      </c>
      <c r="C537" s="164" t="s">
        <v>8</v>
      </c>
      <c r="D537" s="164" t="s">
        <v>149</v>
      </c>
      <c r="E537" s="164" t="s">
        <v>378</v>
      </c>
      <c r="F537" s="164" t="s">
        <v>193</v>
      </c>
      <c r="G537" s="164" t="s">
        <v>144</v>
      </c>
      <c r="H537" s="164" t="s">
        <v>154</v>
      </c>
      <c r="I537" s="164" t="s">
        <v>176</v>
      </c>
      <c r="J537" s="460">
        <v>4546.6000000000004</v>
      </c>
      <c r="K537" s="170"/>
      <c r="L537" s="170"/>
    </row>
    <row r="538" spans="1:12" x14ac:dyDescent="0.2">
      <c r="A538" s="362" t="s">
        <v>109</v>
      </c>
      <c r="B538" s="104" t="s">
        <v>150</v>
      </c>
      <c r="C538" s="104" t="s">
        <v>8</v>
      </c>
      <c r="D538" s="104" t="s">
        <v>149</v>
      </c>
      <c r="E538" s="104" t="s">
        <v>171</v>
      </c>
      <c r="F538" s="104"/>
      <c r="G538" s="104"/>
      <c r="H538" s="104"/>
      <c r="I538" s="104"/>
      <c r="J538" s="170"/>
      <c r="K538" s="170">
        <v>3554</v>
      </c>
      <c r="L538" s="170">
        <v>7185.1</v>
      </c>
    </row>
    <row r="539" spans="1:12" x14ac:dyDescent="0.2">
      <c r="A539" s="362" t="s">
        <v>38</v>
      </c>
      <c r="B539" s="104" t="s">
        <v>150</v>
      </c>
      <c r="C539" s="104" t="s">
        <v>8</v>
      </c>
      <c r="D539" s="104" t="s">
        <v>149</v>
      </c>
      <c r="E539" s="104" t="s">
        <v>171</v>
      </c>
      <c r="F539" s="104" t="s">
        <v>162</v>
      </c>
      <c r="G539" s="104"/>
      <c r="H539" s="104"/>
      <c r="I539" s="104"/>
      <c r="J539" s="170"/>
      <c r="K539" s="170">
        <v>3554</v>
      </c>
      <c r="L539" s="170">
        <v>7185.1</v>
      </c>
    </row>
    <row r="540" spans="1:12" x14ac:dyDescent="0.2">
      <c r="A540" s="362" t="s">
        <v>110</v>
      </c>
      <c r="B540" s="104" t="s">
        <v>150</v>
      </c>
      <c r="C540" s="104" t="s">
        <v>8</v>
      </c>
      <c r="D540" s="104" t="s">
        <v>149</v>
      </c>
      <c r="E540" s="104" t="s">
        <v>171</v>
      </c>
      <c r="F540" s="104" t="s">
        <v>172</v>
      </c>
      <c r="G540" s="104"/>
      <c r="H540" s="104"/>
      <c r="I540" s="104"/>
      <c r="J540" s="170"/>
      <c r="K540" s="170">
        <v>3554</v>
      </c>
      <c r="L540" s="170">
        <v>7185.1</v>
      </c>
    </row>
    <row r="541" spans="1:12" x14ac:dyDescent="0.2">
      <c r="A541" s="362" t="s">
        <v>109</v>
      </c>
      <c r="B541" s="104" t="s">
        <v>150</v>
      </c>
      <c r="C541" s="104" t="s">
        <v>8</v>
      </c>
      <c r="D541" s="104" t="s">
        <v>149</v>
      </c>
      <c r="E541" s="104" t="s">
        <v>171</v>
      </c>
      <c r="F541" s="104" t="s">
        <v>172</v>
      </c>
      <c r="G541" s="104" t="s">
        <v>170</v>
      </c>
      <c r="H541" s="104"/>
      <c r="I541" s="104"/>
      <c r="J541" s="170"/>
      <c r="K541" s="170">
        <v>3554</v>
      </c>
      <c r="L541" s="170">
        <v>7185.1</v>
      </c>
    </row>
    <row r="542" spans="1:12" x14ac:dyDescent="0.2">
      <c r="A542" s="362" t="s">
        <v>109</v>
      </c>
      <c r="B542" s="104" t="s">
        <v>150</v>
      </c>
      <c r="C542" s="104" t="s">
        <v>8</v>
      </c>
      <c r="D542" s="104" t="s">
        <v>149</v>
      </c>
      <c r="E542" s="104" t="s">
        <v>171</v>
      </c>
      <c r="F542" s="104" t="s">
        <v>172</v>
      </c>
      <c r="G542" s="104" t="s">
        <v>170</v>
      </c>
      <c r="H542" s="104" t="s">
        <v>170</v>
      </c>
      <c r="I542" s="104"/>
      <c r="J542" s="170"/>
      <c r="K542" s="170">
        <v>3554</v>
      </c>
      <c r="L542" s="170">
        <v>7185.1</v>
      </c>
    </row>
    <row r="543" spans="1:12" ht="38.25" x14ac:dyDescent="0.2">
      <c r="A543" s="362" t="s">
        <v>348</v>
      </c>
      <c r="B543" s="104" t="s">
        <v>150</v>
      </c>
      <c r="C543" s="104" t="s">
        <v>8</v>
      </c>
      <c r="D543" s="104" t="s">
        <v>149</v>
      </c>
      <c r="E543" s="104" t="s">
        <v>171</v>
      </c>
      <c r="F543" s="104" t="s">
        <v>172</v>
      </c>
      <c r="G543" s="104" t="s">
        <v>170</v>
      </c>
      <c r="H543" s="104" t="s">
        <v>170</v>
      </c>
      <c r="I543" s="104" t="s">
        <v>176</v>
      </c>
      <c r="J543" s="170"/>
      <c r="K543" s="170">
        <v>3554</v>
      </c>
      <c r="L543" s="170">
        <v>7185.1</v>
      </c>
    </row>
    <row r="544" spans="1:12" ht="30" x14ac:dyDescent="0.2">
      <c r="A544" s="166" t="s">
        <v>459</v>
      </c>
      <c r="B544" s="306" t="s">
        <v>150</v>
      </c>
      <c r="C544" s="306" t="s">
        <v>8</v>
      </c>
      <c r="D544" s="306" t="s">
        <v>149</v>
      </c>
      <c r="E544" s="305">
        <v>42020</v>
      </c>
      <c r="F544" s="306"/>
      <c r="G544" s="306"/>
      <c r="H544" s="306"/>
      <c r="I544" s="154"/>
      <c r="J544" s="170"/>
      <c r="K544" s="170"/>
      <c r="L544" s="170"/>
    </row>
    <row r="545" spans="1:12" ht="38.25" x14ac:dyDescent="0.2">
      <c r="A545" s="362" t="s">
        <v>36</v>
      </c>
      <c r="B545" s="306" t="s">
        <v>150</v>
      </c>
      <c r="C545" s="306" t="s">
        <v>8</v>
      </c>
      <c r="D545" s="306" t="s">
        <v>149</v>
      </c>
      <c r="E545" s="305">
        <v>42020</v>
      </c>
      <c r="F545" s="155" t="s">
        <v>175</v>
      </c>
      <c r="G545" s="306"/>
      <c r="H545" s="306"/>
      <c r="I545" s="154"/>
      <c r="J545" s="170"/>
      <c r="K545" s="170"/>
      <c r="L545" s="170"/>
    </row>
    <row r="546" spans="1:12" ht="38.25" x14ac:dyDescent="0.2">
      <c r="A546" s="362" t="s">
        <v>37</v>
      </c>
      <c r="B546" s="306" t="s">
        <v>150</v>
      </c>
      <c r="C546" s="306" t="s">
        <v>8</v>
      </c>
      <c r="D546" s="306" t="s">
        <v>149</v>
      </c>
      <c r="E546" s="305">
        <v>42020</v>
      </c>
      <c r="F546" s="155" t="s">
        <v>193</v>
      </c>
      <c r="G546" s="306"/>
      <c r="H546" s="306"/>
      <c r="I546" s="154"/>
      <c r="J546" s="170"/>
      <c r="K546" s="170"/>
      <c r="L546" s="170"/>
    </row>
    <row r="547" spans="1:12" ht="15.75" x14ac:dyDescent="0.2">
      <c r="A547" s="79" t="s">
        <v>417</v>
      </c>
      <c r="B547" s="306" t="s">
        <v>150</v>
      </c>
      <c r="C547" s="306" t="s">
        <v>8</v>
      </c>
      <c r="D547" s="306" t="s">
        <v>149</v>
      </c>
      <c r="E547" s="305">
        <v>42020</v>
      </c>
      <c r="F547" s="155" t="s">
        <v>193</v>
      </c>
      <c r="G547" s="306" t="s">
        <v>151</v>
      </c>
      <c r="H547" s="306"/>
      <c r="I547" s="154"/>
      <c r="J547" s="170"/>
      <c r="K547" s="170"/>
      <c r="L547" s="170"/>
    </row>
    <row r="548" spans="1:12" x14ac:dyDescent="0.2">
      <c r="A548" s="360" t="s">
        <v>458</v>
      </c>
      <c r="B548" s="306" t="s">
        <v>150</v>
      </c>
      <c r="C548" s="306" t="s">
        <v>8</v>
      </c>
      <c r="D548" s="306" t="s">
        <v>149</v>
      </c>
      <c r="E548" s="305">
        <v>42020</v>
      </c>
      <c r="F548" s="155" t="s">
        <v>193</v>
      </c>
      <c r="G548" s="306" t="s">
        <v>151</v>
      </c>
      <c r="H548" s="306" t="s">
        <v>145</v>
      </c>
      <c r="I548" s="154"/>
      <c r="J548" s="170"/>
      <c r="K548" s="170"/>
      <c r="L548" s="170"/>
    </row>
    <row r="549" spans="1:12" ht="25.5" x14ac:dyDescent="0.2">
      <c r="A549" s="242" t="s">
        <v>28</v>
      </c>
      <c r="B549" s="306" t="s">
        <v>150</v>
      </c>
      <c r="C549" s="306" t="s">
        <v>8</v>
      </c>
      <c r="D549" s="306" t="s">
        <v>149</v>
      </c>
      <c r="E549" s="305">
        <v>42020</v>
      </c>
      <c r="F549" s="155" t="s">
        <v>193</v>
      </c>
      <c r="G549" s="306" t="s">
        <v>151</v>
      </c>
      <c r="H549" s="306" t="s">
        <v>145</v>
      </c>
      <c r="I549" s="154" t="s">
        <v>192</v>
      </c>
      <c r="J549" s="170"/>
      <c r="K549" s="170"/>
      <c r="L549" s="170"/>
    </row>
    <row r="550" spans="1:12" ht="45" x14ac:dyDescent="0.2">
      <c r="A550" s="408" t="s">
        <v>528</v>
      </c>
      <c r="B550" s="406" t="s">
        <v>150</v>
      </c>
      <c r="C550" s="406" t="s">
        <v>8</v>
      </c>
      <c r="D550" s="154" t="s">
        <v>149</v>
      </c>
      <c r="E550" s="405">
        <v>42130</v>
      </c>
      <c r="F550" s="155"/>
      <c r="G550" s="406"/>
      <c r="H550" s="406"/>
      <c r="I550" s="154"/>
      <c r="J550" s="170">
        <v>120</v>
      </c>
      <c r="K550" s="170"/>
      <c r="L550" s="170"/>
    </row>
    <row r="551" spans="1:12" ht="38.25" x14ac:dyDescent="0.2">
      <c r="A551" s="407" t="s">
        <v>36</v>
      </c>
      <c r="B551" s="406" t="s">
        <v>150</v>
      </c>
      <c r="C551" s="406" t="s">
        <v>8</v>
      </c>
      <c r="D551" s="154" t="s">
        <v>149</v>
      </c>
      <c r="E551" s="405">
        <v>42130</v>
      </c>
      <c r="F551" s="155" t="s">
        <v>175</v>
      </c>
      <c r="G551" s="406"/>
      <c r="H551" s="406"/>
      <c r="I551" s="154"/>
      <c r="J551" s="170">
        <v>120</v>
      </c>
      <c r="K551" s="170"/>
      <c r="L551" s="170"/>
    </row>
    <row r="552" spans="1:12" ht="38.25" x14ac:dyDescent="0.2">
      <c r="A552" s="407" t="s">
        <v>37</v>
      </c>
      <c r="B552" s="406" t="s">
        <v>150</v>
      </c>
      <c r="C552" s="406" t="s">
        <v>8</v>
      </c>
      <c r="D552" s="154" t="s">
        <v>149</v>
      </c>
      <c r="E552" s="405">
        <v>42130</v>
      </c>
      <c r="F552" s="155" t="s">
        <v>193</v>
      </c>
      <c r="G552" s="406"/>
      <c r="H552" s="406"/>
      <c r="I552" s="154"/>
      <c r="J552" s="170">
        <v>120</v>
      </c>
      <c r="K552" s="170"/>
      <c r="L552" s="170"/>
    </row>
    <row r="553" spans="1:12" ht="25.5" x14ac:dyDescent="0.2">
      <c r="A553" s="407" t="s">
        <v>52</v>
      </c>
      <c r="B553" s="406" t="s">
        <v>150</v>
      </c>
      <c r="C553" s="406" t="s">
        <v>8</v>
      </c>
      <c r="D553" s="154" t="s">
        <v>149</v>
      </c>
      <c r="E553" s="405">
        <v>42130</v>
      </c>
      <c r="F553" s="155" t="s">
        <v>193</v>
      </c>
      <c r="G553" s="406" t="s">
        <v>155</v>
      </c>
      <c r="H553" s="406"/>
      <c r="I553" s="154"/>
      <c r="J553" s="170">
        <v>120</v>
      </c>
      <c r="K553" s="170"/>
      <c r="L553" s="170"/>
    </row>
    <row r="554" spans="1:12" ht="38.25" x14ac:dyDescent="0.2">
      <c r="A554" s="407" t="s">
        <v>96</v>
      </c>
      <c r="B554" s="406" t="s">
        <v>150</v>
      </c>
      <c r="C554" s="406" t="s">
        <v>8</v>
      </c>
      <c r="D554" s="154" t="s">
        <v>149</v>
      </c>
      <c r="E554" s="405">
        <v>42130</v>
      </c>
      <c r="F554" s="155" t="s">
        <v>193</v>
      </c>
      <c r="G554" s="406" t="s">
        <v>155</v>
      </c>
      <c r="H554" s="406" t="s">
        <v>17</v>
      </c>
      <c r="I554" s="154"/>
      <c r="J554" s="170">
        <v>120</v>
      </c>
      <c r="K554" s="170"/>
      <c r="L554" s="170"/>
    </row>
    <row r="555" spans="1:12" ht="25.5" x14ac:dyDescent="0.2">
      <c r="A555" s="242" t="s">
        <v>28</v>
      </c>
      <c r="B555" s="406" t="s">
        <v>150</v>
      </c>
      <c r="C555" s="406" t="s">
        <v>8</v>
      </c>
      <c r="D555" s="154" t="s">
        <v>149</v>
      </c>
      <c r="E555" s="405">
        <v>42130</v>
      </c>
      <c r="F555" s="155" t="s">
        <v>193</v>
      </c>
      <c r="G555" s="406" t="s">
        <v>155</v>
      </c>
      <c r="H555" s="406" t="s">
        <v>17</v>
      </c>
      <c r="I555" s="154" t="s">
        <v>192</v>
      </c>
      <c r="J555" s="170">
        <v>120</v>
      </c>
      <c r="K555" s="170"/>
      <c r="L555" s="170"/>
    </row>
    <row r="556" spans="1:12" ht="45" x14ac:dyDescent="0.2">
      <c r="A556" s="166" t="s">
        <v>420</v>
      </c>
      <c r="B556" s="233" t="s">
        <v>150</v>
      </c>
      <c r="C556" s="233" t="s">
        <v>8</v>
      </c>
      <c r="D556" s="233" t="s">
        <v>149</v>
      </c>
      <c r="E556" s="219">
        <v>42200</v>
      </c>
      <c r="F556" s="233"/>
      <c r="G556" s="233"/>
      <c r="H556" s="233"/>
      <c r="I556" s="233"/>
      <c r="J556" s="429">
        <v>264.89999999999998</v>
      </c>
      <c r="K556" s="170"/>
      <c r="L556" s="170"/>
    </row>
    <row r="557" spans="1:12" ht="38.25" x14ac:dyDescent="0.2">
      <c r="A557" s="362" t="s">
        <v>36</v>
      </c>
      <c r="B557" s="233" t="s">
        <v>150</v>
      </c>
      <c r="C557" s="233" t="s">
        <v>8</v>
      </c>
      <c r="D557" s="233" t="s">
        <v>149</v>
      </c>
      <c r="E557" s="112">
        <v>42200</v>
      </c>
      <c r="F557" s="233" t="s">
        <v>175</v>
      </c>
      <c r="G557" s="233"/>
      <c r="H557" s="233"/>
      <c r="I557" s="233"/>
      <c r="J557" s="429">
        <v>264.89999999999998</v>
      </c>
      <c r="K557" s="170"/>
      <c r="L557" s="170"/>
    </row>
    <row r="558" spans="1:12" ht="38.25" x14ac:dyDescent="0.2">
      <c r="A558" s="362" t="s">
        <v>37</v>
      </c>
      <c r="B558" s="233" t="s">
        <v>150</v>
      </c>
      <c r="C558" s="233" t="s">
        <v>8</v>
      </c>
      <c r="D558" s="233" t="s">
        <v>149</v>
      </c>
      <c r="E558" s="112">
        <v>42200</v>
      </c>
      <c r="F558" s="233" t="s">
        <v>193</v>
      </c>
      <c r="G558" s="233"/>
      <c r="H558" s="233"/>
      <c r="I558" s="233"/>
      <c r="J558" s="429">
        <v>264.89999999999998</v>
      </c>
      <c r="K558" s="170"/>
      <c r="L558" s="170"/>
    </row>
    <row r="559" spans="1:12" x14ac:dyDescent="0.2">
      <c r="A559" s="362" t="s">
        <v>29</v>
      </c>
      <c r="B559" s="233" t="s">
        <v>150</v>
      </c>
      <c r="C559" s="233" t="s">
        <v>8</v>
      </c>
      <c r="D559" s="233" t="s">
        <v>149</v>
      </c>
      <c r="E559" s="112">
        <v>42200</v>
      </c>
      <c r="F559" s="233" t="s">
        <v>193</v>
      </c>
      <c r="G559" s="233" t="s">
        <v>144</v>
      </c>
      <c r="H559" s="233"/>
      <c r="I559" s="233"/>
      <c r="J559" s="429">
        <v>264.89999999999998</v>
      </c>
      <c r="K559" s="170"/>
      <c r="L559" s="170"/>
    </row>
    <row r="560" spans="1:12" x14ac:dyDescent="0.2">
      <c r="A560" s="362" t="s">
        <v>48</v>
      </c>
      <c r="B560" s="233" t="s">
        <v>150</v>
      </c>
      <c r="C560" s="233" t="s">
        <v>8</v>
      </c>
      <c r="D560" s="233" t="s">
        <v>149</v>
      </c>
      <c r="E560" s="112">
        <v>42200</v>
      </c>
      <c r="F560" s="233" t="s">
        <v>193</v>
      </c>
      <c r="G560" s="233" t="s">
        <v>144</v>
      </c>
      <c r="H560" s="233" t="s">
        <v>154</v>
      </c>
      <c r="I560" s="233"/>
      <c r="J560" s="429">
        <v>264.89999999999998</v>
      </c>
      <c r="K560" s="170"/>
      <c r="L560" s="170"/>
    </row>
    <row r="561" spans="1:12" ht="25.5" x14ac:dyDescent="0.2">
      <c r="A561" s="242" t="s">
        <v>28</v>
      </c>
      <c r="B561" s="233" t="s">
        <v>150</v>
      </c>
      <c r="C561" s="233" t="s">
        <v>8</v>
      </c>
      <c r="D561" s="233" t="s">
        <v>149</v>
      </c>
      <c r="E561" s="112">
        <v>42200</v>
      </c>
      <c r="F561" s="233" t="s">
        <v>193</v>
      </c>
      <c r="G561" s="233" t="s">
        <v>144</v>
      </c>
      <c r="H561" s="233" t="s">
        <v>154</v>
      </c>
      <c r="I561" s="233" t="s">
        <v>192</v>
      </c>
      <c r="J561" s="429">
        <v>264.89999999999998</v>
      </c>
      <c r="K561" s="394"/>
      <c r="L561" s="394"/>
    </row>
    <row r="562" spans="1:12" ht="30" x14ac:dyDescent="0.2">
      <c r="A562" s="166" t="s">
        <v>429</v>
      </c>
      <c r="B562" s="255" t="s">
        <v>150</v>
      </c>
      <c r="C562" s="255" t="s">
        <v>8</v>
      </c>
      <c r="D562" s="255" t="s">
        <v>149</v>
      </c>
      <c r="E562" s="220" t="s">
        <v>430</v>
      </c>
      <c r="F562" s="255"/>
      <c r="G562" s="255"/>
      <c r="H562" s="255"/>
      <c r="I562" s="154"/>
      <c r="J562" s="342">
        <v>18.5</v>
      </c>
      <c r="K562" s="342">
        <v>21.9</v>
      </c>
      <c r="L562" s="342">
        <v>21.9</v>
      </c>
    </row>
    <row r="563" spans="1:12" ht="38.25" x14ac:dyDescent="0.2">
      <c r="A563" s="362" t="s">
        <v>36</v>
      </c>
      <c r="B563" s="255" t="s">
        <v>150</v>
      </c>
      <c r="C563" s="255" t="s">
        <v>8</v>
      </c>
      <c r="D563" s="255" t="s">
        <v>149</v>
      </c>
      <c r="E563" s="220" t="s">
        <v>430</v>
      </c>
      <c r="F563" s="255" t="s">
        <v>175</v>
      </c>
      <c r="G563" s="255"/>
      <c r="H563" s="255"/>
      <c r="I563" s="154"/>
      <c r="J563" s="342">
        <v>18.5</v>
      </c>
      <c r="K563" s="342">
        <v>21.9</v>
      </c>
      <c r="L563" s="342">
        <v>21.9</v>
      </c>
    </row>
    <row r="564" spans="1:12" ht="38.25" x14ac:dyDescent="0.2">
      <c r="A564" s="362" t="s">
        <v>37</v>
      </c>
      <c r="B564" s="255" t="s">
        <v>150</v>
      </c>
      <c r="C564" s="255" t="s">
        <v>8</v>
      </c>
      <c r="D564" s="255" t="s">
        <v>149</v>
      </c>
      <c r="E564" s="220" t="s">
        <v>430</v>
      </c>
      <c r="F564" s="255" t="s">
        <v>193</v>
      </c>
      <c r="G564" s="255"/>
      <c r="H564" s="255"/>
      <c r="I564" s="154"/>
      <c r="J564" s="342">
        <v>18.5</v>
      </c>
      <c r="K564" s="342">
        <v>21.9</v>
      </c>
      <c r="L564" s="342">
        <v>21.9</v>
      </c>
    </row>
    <row r="565" spans="1:12" ht="15" x14ac:dyDescent="0.2">
      <c r="A565" s="362" t="s">
        <v>419</v>
      </c>
      <c r="B565" s="255" t="s">
        <v>150</v>
      </c>
      <c r="C565" s="255" t="s">
        <v>8</v>
      </c>
      <c r="D565" s="255" t="s">
        <v>149</v>
      </c>
      <c r="E565" s="220" t="s">
        <v>430</v>
      </c>
      <c r="F565" s="255" t="s">
        <v>193</v>
      </c>
      <c r="G565" s="255" t="s">
        <v>151</v>
      </c>
      <c r="H565" s="255"/>
      <c r="I565" s="154"/>
      <c r="J565" s="342">
        <v>18.5</v>
      </c>
      <c r="K565" s="342">
        <v>21.9</v>
      </c>
      <c r="L565" s="342">
        <v>21.9</v>
      </c>
    </row>
    <row r="566" spans="1:12" ht="15" x14ac:dyDescent="0.2">
      <c r="A566" s="362" t="s">
        <v>418</v>
      </c>
      <c r="B566" s="255" t="s">
        <v>150</v>
      </c>
      <c r="C566" s="255" t="s">
        <v>8</v>
      </c>
      <c r="D566" s="255" t="s">
        <v>149</v>
      </c>
      <c r="E566" s="220" t="s">
        <v>430</v>
      </c>
      <c r="F566" s="255" t="s">
        <v>193</v>
      </c>
      <c r="G566" s="255" t="s">
        <v>151</v>
      </c>
      <c r="H566" s="255" t="s">
        <v>144</v>
      </c>
      <c r="I566" s="154"/>
      <c r="J566" s="342">
        <v>18.5</v>
      </c>
      <c r="K566" s="342">
        <v>21.9</v>
      </c>
      <c r="L566" s="342">
        <v>21.9</v>
      </c>
    </row>
    <row r="567" spans="1:12" ht="25.5" x14ac:dyDescent="0.2">
      <c r="A567" s="362" t="s">
        <v>28</v>
      </c>
      <c r="B567" s="255" t="s">
        <v>150</v>
      </c>
      <c r="C567" s="255" t="s">
        <v>8</v>
      </c>
      <c r="D567" s="255" t="s">
        <v>149</v>
      </c>
      <c r="E567" s="220" t="s">
        <v>430</v>
      </c>
      <c r="F567" s="255" t="s">
        <v>193</v>
      </c>
      <c r="G567" s="255" t="s">
        <v>151</v>
      </c>
      <c r="H567" s="255" t="s">
        <v>144</v>
      </c>
      <c r="I567" s="154" t="s">
        <v>192</v>
      </c>
      <c r="J567" s="342">
        <v>18.5</v>
      </c>
      <c r="K567" s="342">
        <v>21.9</v>
      </c>
      <c r="L567" s="342">
        <v>21.9</v>
      </c>
    </row>
    <row r="568" spans="1:12" ht="63.75" x14ac:dyDescent="0.2">
      <c r="A568" s="453" t="s">
        <v>600</v>
      </c>
      <c r="B568" s="452" t="s">
        <v>150</v>
      </c>
      <c r="C568" s="452" t="s">
        <v>8</v>
      </c>
      <c r="D568" s="452" t="s">
        <v>149</v>
      </c>
      <c r="E568" s="452" t="s">
        <v>601</v>
      </c>
      <c r="F568" s="452"/>
      <c r="G568" s="452"/>
      <c r="H568" s="452"/>
      <c r="I568" s="452"/>
      <c r="J568" s="342">
        <v>19.3</v>
      </c>
      <c r="K568" s="342"/>
      <c r="L568" s="342"/>
    </row>
    <row r="569" spans="1:12" ht="38.25" x14ac:dyDescent="0.2">
      <c r="A569" s="453" t="s">
        <v>36</v>
      </c>
      <c r="B569" s="452" t="s">
        <v>150</v>
      </c>
      <c r="C569" s="452" t="s">
        <v>8</v>
      </c>
      <c r="D569" s="452" t="s">
        <v>149</v>
      </c>
      <c r="E569" s="452" t="s">
        <v>601</v>
      </c>
      <c r="F569" s="452" t="s">
        <v>175</v>
      </c>
      <c r="G569" s="452"/>
      <c r="H569" s="452"/>
      <c r="I569" s="452"/>
      <c r="J569" s="342">
        <v>19.3</v>
      </c>
      <c r="K569" s="342"/>
      <c r="L569" s="342"/>
    </row>
    <row r="570" spans="1:12" ht="38.25" x14ac:dyDescent="0.2">
      <c r="A570" s="453" t="s">
        <v>37</v>
      </c>
      <c r="B570" s="452" t="s">
        <v>150</v>
      </c>
      <c r="C570" s="452" t="s">
        <v>8</v>
      </c>
      <c r="D570" s="452" t="s">
        <v>149</v>
      </c>
      <c r="E570" s="452" t="s">
        <v>601</v>
      </c>
      <c r="F570" s="452" t="s">
        <v>193</v>
      </c>
      <c r="G570" s="452"/>
      <c r="H570" s="452"/>
      <c r="I570" s="452"/>
      <c r="J570" s="342">
        <v>19.3</v>
      </c>
      <c r="K570" s="342"/>
      <c r="L570" s="342"/>
    </row>
    <row r="571" spans="1:12" x14ac:dyDescent="0.2">
      <c r="A571" s="453" t="s">
        <v>29</v>
      </c>
      <c r="B571" s="452" t="s">
        <v>150</v>
      </c>
      <c r="C571" s="452" t="s">
        <v>8</v>
      </c>
      <c r="D571" s="452" t="s">
        <v>149</v>
      </c>
      <c r="E571" s="452" t="s">
        <v>601</v>
      </c>
      <c r="F571" s="452" t="s">
        <v>193</v>
      </c>
      <c r="G571" s="452" t="s">
        <v>144</v>
      </c>
      <c r="H571" s="452"/>
      <c r="I571" s="452"/>
      <c r="J571" s="342">
        <v>19.3</v>
      </c>
      <c r="K571" s="342"/>
      <c r="L571" s="342"/>
    </row>
    <row r="572" spans="1:12" x14ac:dyDescent="0.2">
      <c r="A572" s="453" t="s">
        <v>599</v>
      </c>
      <c r="B572" s="452" t="s">
        <v>150</v>
      </c>
      <c r="C572" s="452" t="s">
        <v>8</v>
      </c>
      <c r="D572" s="452" t="s">
        <v>149</v>
      </c>
      <c r="E572" s="452" t="s">
        <v>601</v>
      </c>
      <c r="F572" s="452" t="s">
        <v>193</v>
      </c>
      <c r="G572" s="452" t="s">
        <v>144</v>
      </c>
      <c r="H572" s="452" t="s">
        <v>151</v>
      </c>
      <c r="I572" s="452"/>
      <c r="J572" s="342">
        <v>19.3</v>
      </c>
      <c r="K572" s="342"/>
      <c r="L572" s="342"/>
    </row>
    <row r="573" spans="1:12" ht="25.5" x14ac:dyDescent="0.2">
      <c r="A573" s="453" t="s">
        <v>28</v>
      </c>
      <c r="B573" s="452" t="s">
        <v>150</v>
      </c>
      <c r="C573" s="452" t="s">
        <v>8</v>
      </c>
      <c r="D573" s="452" t="s">
        <v>149</v>
      </c>
      <c r="E573" s="452" t="s">
        <v>601</v>
      </c>
      <c r="F573" s="452" t="s">
        <v>193</v>
      </c>
      <c r="G573" s="452" t="s">
        <v>144</v>
      </c>
      <c r="H573" s="452" t="s">
        <v>151</v>
      </c>
      <c r="I573" s="452" t="s">
        <v>192</v>
      </c>
      <c r="J573" s="342">
        <v>19.3</v>
      </c>
      <c r="K573" s="342"/>
      <c r="L573" s="342"/>
    </row>
    <row r="574" spans="1:12" ht="38.25" x14ac:dyDescent="0.2">
      <c r="A574" s="115" t="s">
        <v>294</v>
      </c>
      <c r="B574" s="104" t="s">
        <v>150</v>
      </c>
      <c r="C574" s="104" t="s">
        <v>8</v>
      </c>
      <c r="D574" s="104" t="s">
        <v>149</v>
      </c>
      <c r="E574" s="261" t="s">
        <v>295</v>
      </c>
      <c r="F574" s="104"/>
      <c r="G574" s="104"/>
      <c r="H574" s="104"/>
      <c r="I574" s="104"/>
      <c r="J574" s="170">
        <f>J575+J580</f>
        <v>1065.9000000000001</v>
      </c>
      <c r="K574" s="170">
        <f t="shared" ref="K574:L574" si="21">K575+K580</f>
        <v>1095</v>
      </c>
      <c r="L574" s="170">
        <f t="shared" si="21"/>
        <v>1130.0999999999999</v>
      </c>
    </row>
    <row r="575" spans="1:12" ht="76.5" x14ac:dyDescent="0.2">
      <c r="A575" s="362" t="s">
        <v>33</v>
      </c>
      <c r="B575" s="104" t="s">
        <v>150</v>
      </c>
      <c r="C575" s="104" t="s">
        <v>8</v>
      </c>
      <c r="D575" s="104" t="s">
        <v>149</v>
      </c>
      <c r="E575" s="104" t="s">
        <v>295</v>
      </c>
      <c r="F575" s="104" t="s">
        <v>190</v>
      </c>
      <c r="G575" s="104"/>
      <c r="H575" s="104"/>
      <c r="I575" s="104"/>
      <c r="J575" s="170">
        <v>900</v>
      </c>
      <c r="K575" s="170">
        <v>900</v>
      </c>
      <c r="L575" s="170">
        <v>900</v>
      </c>
    </row>
    <row r="576" spans="1:12" ht="25.5" x14ac:dyDescent="0.2">
      <c r="A576" s="362" t="s">
        <v>34</v>
      </c>
      <c r="B576" s="104" t="s">
        <v>150</v>
      </c>
      <c r="C576" s="104" t="s">
        <v>8</v>
      </c>
      <c r="D576" s="104" t="s">
        <v>149</v>
      </c>
      <c r="E576" s="104" t="s">
        <v>295</v>
      </c>
      <c r="F576" s="104" t="s">
        <v>191</v>
      </c>
      <c r="G576" s="104"/>
      <c r="H576" s="104"/>
      <c r="I576" s="104"/>
      <c r="J576" s="170">
        <v>900</v>
      </c>
      <c r="K576" s="170">
        <v>900</v>
      </c>
      <c r="L576" s="170">
        <v>900</v>
      </c>
    </row>
    <row r="577" spans="1:12" ht="25.5" x14ac:dyDescent="0.2">
      <c r="A577" s="362" t="s">
        <v>52</v>
      </c>
      <c r="B577" s="104" t="s">
        <v>150</v>
      </c>
      <c r="C577" s="104" t="s">
        <v>8</v>
      </c>
      <c r="D577" s="104" t="s">
        <v>149</v>
      </c>
      <c r="E577" s="104" t="s">
        <v>295</v>
      </c>
      <c r="F577" s="104" t="s">
        <v>191</v>
      </c>
      <c r="G577" s="104" t="s">
        <v>155</v>
      </c>
      <c r="H577" s="104"/>
      <c r="I577" s="104"/>
      <c r="J577" s="170">
        <v>900</v>
      </c>
      <c r="K577" s="170">
        <v>900</v>
      </c>
      <c r="L577" s="170">
        <v>900</v>
      </c>
    </row>
    <row r="578" spans="1:12" x14ac:dyDescent="0.2">
      <c r="A578" s="362" t="s">
        <v>53</v>
      </c>
      <c r="B578" s="104" t="s">
        <v>150</v>
      </c>
      <c r="C578" s="104" t="s">
        <v>8</v>
      </c>
      <c r="D578" s="104" t="s">
        <v>149</v>
      </c>
      <c r="E578" s="104" t="s">
        <v>295</v>
      </c>
      <c r="F578" s="104" t="s">
        <v>191</v>
      </c>
      <c r="G578" s="104" t="s">
        <v>155</v>
      </c>
      <c r="H578" s="104" t="s">
        <v>146</v>
      </c>
      <c r="I578" s="104"/>
      <c r="J578" s="170">
        <v>900</v>
      </c>
      <c r="K578" s="170">
        <v>900</v>
      </c>
      <c r="L578" s="170">
        <v>900</v>
      </c>
    </row>
    <row r="579" spans="1:12" ht="25.5" x14ac:dyDescent="0.2">
      <c r="A579" s="362" t="s">
        <v>28</v>
      </c>
      <c r="B579" s="104" t="s">
        <v>150</v>
      </c>
      <c r="C579" s="104" t="s">
        <v>8</v>
      </c>
      <c r="D579" s="104" t="s">
        <v>149</v>
      </c>
      <c r="E579" s="104" t="s">
        <v>295</v>
      </c>
      <c r="F579" s="104" t="s">
        <v>191</v>
      </c>
      <c r="G579" s="104" t="s">
        <v>155</v>
      </c>
      <c r="H579" s="104" t="s">
        <v>146</v>
      </c>
      <c r="I579" s="104" t="s">
        <v>192</v>
      </c>
      <c r="J579" s="170">
        <v>900</v>
      </c>
      <c r="K579" s="170">
        <v>900</v>
      </c>
      <c r="L579" s="170">
        <v>900</v>
      </c>
    </row>
    <row r="580" spans="1:12" ht="38.25" x14ac:dyDescent="0.2">
      <c r="A580" s="362" t="s">
        <v>36</v>
      </c>
      <c r="B580" s="298" t="s">
        <v>150</v>
      </c>
      <c r="C580" s="298" t="s">
        <v>8</v>
      </c>
      <c r="D580" s="298" t="s">
        <v>149</v>
      </c>
      <c r="E580" s="298" t="s">
        <v>295</v>
      </c>
      <c r="F580" s="298" t="s">
        <v>175</v>
      </c>
      <c r="G580" s="298"/>
      <c r="H580" s="298"/>
      <c r="I580" s="154"/>
      <c r="J580" s="170">
        <v>165.9</v>
      </c>
      <c r="K580" s="170">
        <v>195</v>
      </c>
      <c r="L580" s="170">
        <v>230.1</v>
      </c>
    </row>
    <row r="581" spans="1:12" ht="38.25" x14ac:dyDescent="0.2">
      <c r="A581" s="362" t="s">
        <v>37</v>
      </c>
      <c r="B581" s="298" t="s">
        <v>150</v>
      </c>
      <c r="C581" s="298" t="s">
        <v>8</v>
      </c>
      <c r="D581" s="298" t="s">
        <v>149</v>
      </c>
      <c r="E581" s="298" t="s">
        <v>295</v>
      </c>
      <c r="F581" s="298" t="s">
        <v>193</v>
      </c>
      <c r="G581" s="298"/>
      <c r="H581" s="298"/>
      <c r="I581" s="154"/>
      <c r="J581" s="170">
        <v>165.9</v>
      </c>
      <c r="K581" s="170">
        <v>195</v>
      </c>
      <c r="L581" s="170">
        <v>230.1</v>
      </c>
    </row>
    <row r="582" spans="1:12" ht="25.5" x14ac:dyDescent="0.2">
      <c r="A582" s="362" t="s">
        <v>52</v>
      </c>
      <c r="B582" s="298" t="s">
        <v>150</v>
      </c>
      <c r="C582" s="298" t="s">
        <v>8</v>
      </c>
      <c r="D582" s="298" t="s">
        <v>149</v>
      </c>
      <c r="E582" s="298" t="s">
        <v>295</v>
      </c>
      <c r="F582" s="298" t="s">
        <v>193</v>
      </c>
      <c r="G582" s="298" t="s">
        <v>155</v>
      </c>
      <c r="H582" s="298"/>
      <c r="I582" s="154"/>
      <c r="J582" s="170">
        <v>165.9</v>
      </c>
      <c r="K582" s="170">
        <v>195</v>
      </c>
      <c r="L582" s="170">
        <v>230.1</v>
      </c>
    </row>
    <row r="583" spans="1:12" x14ac:dyDescent="0.2">
      <c r="A583" s="362" t="s">
        <v>53</v>
      </c>
      <c r="B583" s="298" t="s">
        <v>150</v>
      </c>
      <c r="C583" s="298" t="s">
        <v>8</v>
      </c>
      <c r="D583" s="298" t="s">
        <v>149</v>
      </c>
      <c r="E583" s="298" t="s">
        <v>295</v>
      </c>
      <c r="F583" s="298" t="s">
        <v>193</v>
      </c>
      <c r="G583" s="298" t="s">
        <v>155</v>
      </c>
      <c r="H583" s="298" t="s">
        <v>146</v>
      </c>
      <c r="I583" s="154"/>
      <c r="J583" s="170">
        <v>165.9</v>
      </c>
      <c r="K583" s="170">
        <v>195</v>
      </c>
      <c r="L583" s="170">
        <v>230.1</v>
      </c>
    </row>
    <row r="584" spans="1:12" ht="25.5" x14ac:dyDescent="0.2">
      <c r="A584" s="362" t="s">
        <v>28</v>
      </c>
      <c r="B584" s="298" t="s">
        <v>150</v>
      </c>
      <c r="C584" s="298" t="s">
        <v>8</v>
      </c>
      <c r="D584" s="298" t="s">
        <v>149</v>
      </c>
      <c r="E584" s="298" t="s">
        <v>295</v>
      </c>
      <c r="F584" s="298" t="s">
        <v>193</v>
      </c>
      <c r="G584" s="298" t="s">
        <v>155</v>
      </c>
      <c r="H584" s="298" t="s">
        <v>146</v>
      </c>
      <c r="I584" s="154" t="s">
        <v>192</v>
      </c>
      <c r="J584" s="170">
        <v>165.9</v>
      </c>
      <c r="K584" s="170">
        <v>195</v>
      </c>
      <c r="L584" s="170">
        <v>230.1</v>
      </c>
    </row>
    <row r="585" spans="1:12" ht="25.5" x14ac:dyDescent="0.2">
      <c r="A585" s="362" t="s">
        <v>49</v>
      </c>
      <c r="B585" s="104" t="s">
        <v>150</v>
      </c>
      <c r="C585" s="104" t="s">
        <v>8</v>
      </c>
      <c r="D585" s="104" t="s">
        <v>149</v>
      </c>
      <c r="E585" s="104" t="s">
        <v>228</v>
      </c>
      <c r="F585" s="104"/>
      <c r="G585" s="104"/>
      <c r="H585" s="104"/>
      <c r="I585" s="104"/>
      <c r="J585" s="386">
        <f t="shared" ref="J585" si="22">J586+J591</f>
        <v>17209.7</v>
      </c>
      <c r="K585" s="386">
        <f t="shared" ref="K585:L585" si="23">K586+K591</f>
        <v>15210.2</v>
      </c>
      <c r="L585" s="386">
        <f t="shared" si="23"/>
        <v>15209.7</v>
      </c>
    </row>
    <row r="586" spans="1:12" ht="25.5" customHeight="1" x14ac:dyDescent="0.2">
      <c r="A586" s="362" t="s">
        <v>50</v>
      </c>
      <c r="B586" s="104" t="s">
        <v>150</v>
      </c>
      <c r="C586" s="104" t="s">
        <v>8</v>
      </c>
      <c r="D586" s="104" t="s">
        <v>149</v>
      </c>
      <c r="E586" s="104" t="s">
        <v>228</v>
      </c>
      <c r="F586" s="104" t="s">
        <v>166</v>
      </c>
      <c r="G586" s="104"/>
      <c r="H586" s="104"/>
      <c r="I586" s="104"/>
      <c r="J586" s="417">
        <v>9907.4</v>
      </c>
      <c r="K586" s="434">
        <v>9907.9</v>
      </c>
      <c r="L586" s="417">
        <v>9907.4</v>
      </c>
    </row>
    <row r="587" spans="1:12" x14ac:dyDescent="0.2">
      <c r="A587" s="362" t="s">
        <v>51</v>
      </c>
      <c r="B587" s="104" t="s">
        <v>150</v>
      </c>
      <c r="C587" s="104" t="s">
        <v>8</v>
      </c>
      <c r="D587" s="104" t="s">
        <v>149</v>
      </c>
      <c r="E587" s="104" t="s">
        <v>228</v>
      </c>
      <c r="F587" s="104" t="s">
        <v>178</v>
      </c>
      <c r="G587" s="104"/>
      <c r="H587" s="104"/>
      <c r="I587" s="104"/>
      <c r="J587" s="417">
        <v>9907.4</v>
      </c>
      <c r="K587" s="434">
        <v>9907.9</v>
      </c>
      <c r="L587" s="417">
        <v>9907.4</v>
      </c>
    </row>
    <row r="588" spans="1:12" x14ac:dyDescent="0.2">
      <c r="A588" s="362" t="s">
        <v>29</v>
      </c>
      <c r="B588" s="104" t="s">
        <v>150</v>
      </c>
      <c r="C588" s="104" t="s">
        <v>8</v>
      </c>
      <c r="D588" s="104" t="s">
        <v>149</v>
      </c>
      <c r="E588" s="104" t="s">
        <v>228</v>
      </c>
      <c r="F588" s="104" t="s">
        <v>178</v>
      </c>
      <c r="G588" s="104" t="s">
        <v>144</v>
      </c>
      <c r="H588" s="104"/>
      <c r="I588" s="104"/>
      <c r="J588" s="417">
        <v>9907.4</v>
      </c>
      <c r="K588" s="434">
        <v>9907.9</v>
      </c>
      <c r="L588" s="417">
        <v>9907.4</v>
      </c>
    </row>
    <row r="589" spans="1:12" x14ac:dyDescent="0.2">
      <c r="A589" s="362" t="s">
        <v>48</v>
      </c>
      <c r="B589" s="104" t="s">
        <v>150</v>
      </c>
      <c r="C589" s="104" t="s">
        <v>8</v>
      </c>
      <c r="D589" s="104" t="s">
        <v>149</v>
      </c>
      <c r="E589" s="104" t="s">
        <v>228</v>
      </c>
      <c r="F589" s="104" t="s">
        <v>178</v>
      </c>
      <c r="G589" s="104" t="s">
        <v>144</v>
      </c>
      <c r="H589" s="104" t="s">
        <v>154</v>
      </c>
      <c r="I589" s="104"/>
      <c r="J589" s="417">
        <v>9907.4</v>
      </c>
      <c r="K589" s="434">
        <v>9907.9</v>
      </c>
      <c r="L589" s="417">
        <v>9907.4</v>
      </c>
    </row>
    <row r="590" spans="1:12" ht="25.5" x14ac:dyDescent="0.2">
      <c r="A590" s="362" t="s">
        <v>28</v>
      </c>
      <c r="B590" s="104" t="s">
        <v>150</v>
      </c>
      <c r="C590" s="104" t="s">
        <v>8</v>
      </c>
      <c r="D590" s="104" t="s">
        <v>149</v>
      </c>
      <c r="E590" s="104" t="s">
        <v>228</v>
      </c>
      <c r="F590" s="104" t="s">
        <v>178</v>
      </c>
      <c r="G590" s="104" t="s">
        <v>144</v>
      </c>
      <c r="H590" s="104" t="s">
        <v>154</v>
      </c>
      <c r="I590" s="104" t="s">
        <v>192</v>
      </c>
      <c r="J590" s="417">
        <v>9907.4</v>
      </c>
      <c r="K590" s="434">
        <v>9907.9</v>
      </c>
      <c r="L590" s="417">
        <v>9907.4</v>
      </c>
    </row>
    <row r="591" spans="1:12" x14ac:dyDescent="0.2">
      <c r="A591" s="362" t="s">
        <v>68</v>
      </c>
      <c r="B591" s="104" t="s">
        <v>150</v>
      </c>
      <c r="C591" s="104" t="s">
        <v>8</v>
      </c>
      <c r="D591" s="104" t="s">
        <v>149</v>
      </c>
      <c r="E591" s="104" t="s">
        <v>228</v>
      </c>
      <c r="F591" s="104" t="s">
        <v>178</v>
      </c>
      <c r="G591" s="104" t="s">
        <v>147</v>
      </c>
      <c r="H591" s="104"/>
      <c r="I591" s="104"/>
      <c r="J591" s="170">
        <v>7302.3</v>
      </c>
      <c r="K591" s="170">
        <v>5302.3</v>
      </c>
      <c r="L591" s="170">
        <v>5302.3</v>
      </c>
    </row>
    <row r="592" spans="1:12" ht="34.5" customHeight="1" x14ac:dyDescent="0.2">
      <c r="A592" s="362" t="s">
        <v>404</v>
      </c>
      <c r="B592" s="104" t="s">
        <v>150</v>
      </c>
      <c r="C592" s="104" t="s">
        <v>8</v>
      </c>
      <c r="D592" s="104" t="s">
        <v>149</v>
      </c>
      <c r="E592" s="104" t="s">
        <v>228</v>
      </c>
      <c r="F592" s="104" t="s">
        <v>178</v>
      </c>
      <c r="G592" s="104" t="s">
        <v>147</v>
      </c>
      <c r="H592" s="104" t="s">
        <v>146</v>
      </c>
      <c r="I592" s="104"/>
      <c r="J592" s="170">
        <v>7302.3</v>
      </c>
      <c r="K592" s="170">
        <v>5302.3</v>
      </c>
      <c r="L592" s="170">
        <v>5302.3</v>
      </c>
    </row>
    <row r="593" spans="1:12" ht="25.5" x14ac:dyDescent="0.2">
      <c r="A593" s="362" t="s">
        <v>28</v>
      </c>
      <c r="B593" s="104" t="s">
        <v>150</v>
      </c>
      <c r="C593" s="104" t="s">
        <v>8</v>
      </c>
      <c r="D593" s="104" t="s">
        <v>149</v>
      </c>
      <c r="E593" s="104" t="s">
        <v>228</v>
      </c>
      <c r="F593" s="104" t="s">
        <v>178</v>
      </c>
      <c r="G593" s="104" t="s">
        <v>147</v>
      </c>
      <c r="H593" s="104" t="s">
        <v>146</v>
      </c>
      <c r="I593" s="104" t="s">
        <v>192</v>
      </c>
      <c r="J593" s="170">
        <v>7302.3</v>
      </c>
      <c r="K593" s="170">
        <v>5302.3</v>
      </c>
      <c r="L593" s="170">
        <v>5302.3</v>
      </c>
    </row>
    <row r="594" spans="1:12" x14ac:dyDescent="0.2">
      <c r="A594" s="362" t="s">
        <v>93</v>
      </c>
      <c r="B594" s="104" t="s">
        <v>150</v>
      </c>
      <c r="C594" s="104" t="s">
        <v>8</v>
      </c>
      <c r="D594" s="104" t="s">
        <v>149</v>
      </c>
      <c r="E594" s="104" t="s">
        <v>229</v>
      </c>
      <c r="F594" s="104"/>
      <c r="G594" s="104"/>
      <c r="H594" s="104"/>
      <c r="I594" s="104"/>
      <c r="J594" s="413">
        <f>J595+J600</f>
        <v>507</v>
      </c>
      <c r="K594" s="413">
        <v>253</v>
      </c>
      <c r="L594" s="383">
        <v>253</v>
      </c>
    </row>
    <row r="595" spans="1:12" ht="72" customHeight="1" x14ac:dyDescent="0.2">
      <c r="A595" s="362" t="s">
        <v>33</v>
      </c>
      <c r="B595" s="104" t="s">
        <v>150</v>
      </c>
      <c r="C595" s="104" t="s">
        <v>8</v>
      </c>
      <c r="D595" s="104" t="s">
        <v>149</v>
      </c>
      <c r="E595" s="104" t="s">
        <v>229</v>
      </c>
      <c r="F595" s="104" t="s">
        <v>190</v>
      </c>
      <c r="G595" s="104"/>
      <c r="H595" s="104"/>
      <c r="I595" s="104"/>
      <c r="J595" s="443">
        <v>500</v>
      </c>
      <c r="K595" s="413">
        <v>246</v>
      </c>
      <c r="L595" s="383">
        <v>246</v>
      </c>
    </row>
    <row r="596" spans="1:12" ht="15" customHeight="1" x14ac:dyDescent="0.2">
      <c r="A596" s="362" t="s">
        <v>94</v>
      </c>
      <c r="B596" s="104" t="s">
        <v>150</v>
      </c>
      <c r="C596" s="104" t="s">
        <v>8</v>
      </c>
      <c r="D596" s="104" t="s">
        <v>149</v>
      </c>
      <c r="E596" s="104" t="s">
        <v>229</v>
      </c>
      <c r="F596" s="104" t="s">
        <v>211</v>
      </c>
      <c r="G596" s="104"/>
      <c r="H596" s="104"/>
      <c r="I596" s="104"/>
      <c r="J596" s="443">
        <v>500</v>
      </c>
      <c r="K596" s="413">
        <v>246</v>
      </c>
      <c r="L596" s="383">
        <v>246</v>
      </c>
    </row>
    <row r="597" spans="1:12" x14ac:dyDescent="0.2">
      <c r="A597" s="362" t="s">
        <v>29</v>
      </c>
      <c r="B597" s="104" t="s">
        <v>150</v>
      </c>
      <c r="C597" s="104" t="s">
        <v>8</v>
      </c>
      <c r="D597" s="104" t="s">
        <v>149</v>
      </c>
      <c r="E597" s="104" t="s">
        <v>229</v>
      </c>
      <c r="F597" s="104" t="s">
        <v>211</v>
      </c>
      <c r="G597" s="104" t="s">
        <v>144</v>
      </c>
      <c r="H597" s="104"/>
      <c r="I597" s="104"/>
      <c r="J597" s="443">
        <v>500</v>
      </c>
      <c r="K597" s="413">
        <v>246</v>
      </c>
      <c r="L597" s="383">
        <v>246</v>
      </c>
    </row>
    <row r="598" spans="1:12" x14ac:dyDescent="0.2">
      <c r="A598" s="362" t="s">
        <v>48</v>
      </c>
      <c r="B598" s="104" t="s">
        <v>150</v>
      </c>
      <c r="C598" s="104" t="s">
        <v>8</v>
      </c>
      <c r="D598" s="104" t="s">
        <v>149</v>
      </c>
      <c r="E598" s="104" t="s">
        <v>229</v>
      </c>
      <c r="F598" s="104" t="s">
        <v>211</v>
      </c>
      <c r="G598" s="104" t="s">
        <v>144</v>
      </c>
      <c r="H598" s="104" t="s">
        <v>154</v>
      </c>
      <c r="I598" s="104"/>
      <c r="J598" s="443">
        <v>500</v>
      </c>
      <c r="K598" s="413">
        <v>246</v>
      </c>
      <c r="L598" s="383">
        <v>246</v>
      </c>
    </row>
    <row r="599" spans="1:12" ht="38.25" x14ac:dyDescent="0.2">
      <c r="A599" s="362" t="s">
        <v>187</v>
      </c>
      <c r="B599" s="104" t="s">
        <v>150</v>
      </c>
      <c r="C599" s="104" t="s">
        <v>8</v>
      </c>
      <c r="D599" s="104" t="s">
        <v>149</v>
      </c>
      <c r="E599" s="104" t="s">
        <v>229</v>
      </c>
      <c r="F599" s="104" t="s">
        <v>211</v>
      </c>
      <c r="G599" s="104" t="s">
        <v>144</v>
      </c>
      <c r="H599" s="104" t="s">
        <v>154</v>
      </c>
      <c r="I599" s="104" t="s">
        <v>192</v>
      </c>
      <c r="J599" s="428">
        <v>500</v>
      </c>
      <c r="K599" s="413">
        <v>246</v>
      </c>
      <c r="L599" s="383">
        <v>246</v>
      </c>
    </row>
    <row r="600" spans="1:12" ht="38.25" x14ac:dyDescent="0.2">
      <c r="A600" s="362" t="s">
        <v>36</v>
      </c>
      <c r="B600" s="104" t="s">
        <v>150</v>
      </c>
      <c r="C600" s="104" t="s">
        <v>8</v>
      </c>
      <c r="D600" s="104" t="s">
        <v>149</v>
      </c>
      <c r="E600" s="104" t="s">
        <v>229</v>
      </c>
      <c r="F600" s="104" t="s">
        <v>175</v>
      </c>
      <c r="G600" s="104"/>
      <c r="H600" s="104"/>
      <c r="I600" s="104"/>
      <c r="J600" s="413">
        <v>7</v>
      </c>
      <c r="K600" s="413">
        <v>7</v>
      </c>
      <c r="L600" s="383">
        <v>7</v>
      </c>
    </row>
    <row r="601" spans="1:12" ht="26.25" customHeight="1" x14ac:dyDescent="0.2">
      <c r="A601" s="362" t="s">
        <v>37</v>
      </c>
      <c r="B601" s="104" t="s">
        <v>150</v>
      </c>
      <c r="C601" s="104" t="s">
        <v>8</v>
      </c>
      <c r="D601" s="104" t="s">
        <v>149</v>
      </c>
      <c r="E601" s="104" t="s">
        <v>229</v>
      </c>
      <c r="F601" s="104" t="s">
        <v>193</v>
      </c>
      <c r="G601" s="104"/>
      <c r="H601" s="104"/>
      <c r="I601" s="104"/>
      <c r="J601" s="413">
        <v>7</v>
      </c>
      <c r="K601" s="413">
        <v>7</v>
      </c>
      <c r="L601" s="383">
        <v>7</v>
      </c>
    </row>
    <row r="602" spans="1:12" x14ac:dyDescent="0.2">
      <c r="A602" s="362" t="s">
        <v>29</v>
      </c>
      <c r="B602" s="104" t="s">
        <v>150</v>
      </c>
      <c r="C602" s="104" t="s">
        <v>8</v>
      </c>
      <c r="D602" s="104" t="s">
        <v>149</v>
      </c>
      <c r="E602" s="104" t="s">
        <v>229</v>
      </c>
      <c r="F602" s="104" t="s">
        <v>193</v>
      </c>
      <c r="G602" s="104" t="s">
        <v>144</v>
      </c>
      <c r="H602" s="104"/>
      <c r="I602" s="104"/>
      <c r="J602" s="413">
        <v>7</v>
      </c>
      <c r="K602" s="413">
        <v>7</v>
      </c>
      <c r="L602" s="383">
        <v>7</v>
      </c>
    </row>
    <row r="603" spans="1:12" x14ac:dyDescent="0.2">
      <c r="A603" s="362" t="s">
        <v>48</v>
      </c>
      <c r="B603" s="104" t="s">
        <v>150</v>
      </c>
      <c r="C603" s="104" t="s">
        <v>8</v>
      </c>
      <c r="D603" s="104" t="s">
        <v>149</v>
      </c>
      <c r="E603" s="104" t="s">
        <v>229</v>
      </c>
      <c r="F603" s="104" t="s">
        <v>193</v>
      </c>
      <c r="G603" s="104" t="s">
        <v>144</v>
      </c>
      <c r="H603" s="104" t="s">
        <v>154</v>
      </c>
      <c r="I603" s="104"/>
      <c r="J603" s="413">
        <v>7</v>
      </c>
      <c r="K603" s="413">
        <v>7</v>
      </c>
      <c r="L603" s="383">
        <v>7</v>
      </c>
    </row>
    <row r="604" spans="1:12" ht="38.25" x14ac:dyDescent="0.2">
      <c r="A604" s="362" t="s">
        <v>187</v>
      </c>
      <c r="B604" s="104" t="s">
        <v>150</v>
      </c>
      <c r="C604" s="104" t="s">
        <v>8</v>
      </c>
      <c r="D604" s="104" t="s">
        <v>149</v>
      </c>
      <c r="E604" s="104" t="s">
        <v>229</v>
      </c>
      <c r="F604" s="104" t="s">
        <v>193</v>
      </c>
      <c r="G604" s="104" t="s">
        <v>144</v>
      </c>
      <c r="H604" s="104" t="s">
        <v>154</v>
      </c>
      <c r="I604" s="104" t="s">
        <v>176</v>
      </c>
      <c r="J604" s="413">
        <v>7</v>
      </c>
      <c r="K604" s="413">
        <v>7</v>
      </c>
      <c r="L604" s="383">
        <v>7</v>
      </c>
    </row>
    <row r="605" spans="1:12" x14ac:dyDescent="0.2">
      <c r="A605" s="362" t="s">
        <v>95</v>
      </c>
      <c r="B605" s="104" t="s">
        <v>150</v>
      </c>
      <c r="C605" s="104" t="s">
        <v>8</v>
      </c>
      <c r="D605" s="104" t="s">
        <v>149</v>
      </c>
      <c r="E605" s="104" t="s">
        <v>303</v>
      </c>
      <c r="F605" s="104"/>
      <c r="G605" s="104"/>
      <c r="H605" s="104"/>
      <c r="I605" s="104"/>
      <c r="J605" s="413">
        <f>J606+J611</f>
        <v>6053.7</v>
      </c>
      <c r="K605" s="413">
        <v>2353.6999999999998</v>
      </c>
      <c r="L605" s="383">
        <v>2353.6999999999998</v>
      </c>
    </row>
    <row r="606" spans="1:12" ht="76.5" x14ac:dyDescent="0.2">
      <c r="A606" s="362" t="s">
        <v>33</v>
      </c>
      <c r="B606" s="104" t="s">
        <v>150</v>
      </c>
      <c r="C606" s="104" t="s">
        <v>8</v>
      </c>
      <c r="D606" s="104" t="s">
        <v>149</v>
      </c>
      <c r="E606" s="104" t="s">
        <v>303</v>
      </c>
      <c r="F606" s="104" t="s">
        <v>190</v>
      </c>
      <c r="G606" s="104"/>
      <c r="H606" s="104"/>
      <c r="I606" s="104"/>
      <c r="J606" s="428">
        <v>4753.7</v>
      </c>
      <c r="K606" s="413">
        <v>2253.6999999999998</v>
      </c>
      <c r="L606" s="383">
        <v>2253.6999999999998</v>
      </c>
    </row>
    <row r="607" spans="1:12" ht="14.25" customHeight="1" x14ac:dyDescent="0.2">
      <c r="A607" s="362" t="s">
        <v>94</v>
      </c>
      <c r="B607" s="104" t="s">
        <v>150</v>
      </c>
      <c r="C607" s="104" t="s">
        <v>8</v>
      </c>
      <c r="D607" s="104" t="s">
        <v>149</v>
      </c>
      <c r="E607" s="104" t="s">
        <v>303</v>
      </c>
      <c r="F607" s="104" t="s">
        <v>211</v>
      </c>
      <c r="G607" s="104"/>
      <c r="H607" s="104"/>
      <c r="I607" s="104"/>
      <c r="J607" s="428">
        <v>4753.7</v>
      </c>
      <c r="K607" s="413">
        <v>2253.6999999999998</v>
      </c>
      <c r="L607" s="383">
        <v>2253.6999999999998</v>
      </c>
    </row>
    <row r="608" spans="1:12" x14ac:dyDescent="0.2">
      <c r="A608" s="362" t="s">
        <v>29</v>
      </c>
      <c r="B608" s="104" t="s">
        <v>150</v>
      </c>
      <c r="C608" s="104" t="s">
        <v>8</v>
      </c>
      <c r="D608" s="104" t="s">
        <v>149</v>
      </c>
      <c r="E608" s="104" t="s">
        <v>303</v>
      </c>
      <c r="F608" s="104" t="s">
        <v>211</v>
      </c>
      <c r="G608" s="104" t="s">
        <v>144</v>
      </c>
      <c r="H608" s="104"/>
      <c r="I608" s="104"/>
      <c r="J608" s="428">
        <v>4753.7</v>
      </c>
      <c r="K608" s="413">
        <v>2253.6999999999998</v>
      </c>
      <c r="L608" s="383">
        <v>2253.6999999999998</v>
      </c>
    </row>
    <row r="609" spans="1:12" x14ac:dyDescent="0.2">
      <c r="A609" s="362" t="s">
        <v>48</v>
      </c>
      <c r="B609" s="104" t="s">
        <v>150</v>
      </c>
      <c r="C609" s="104" t="s">
        <v>8</v>
      </c>
      <c r="D609" s="104" t="s">
        <v>149</v>
      </c>
      <c r="E609" s="104" t="s">
        <v>303</v>
      </c>
      <c r="F609" s="104" t="s">
        <v>211</v>
      </c>
      <c r="G609" s="104" t="s">
        <v>144</v>
      </c>
      <c r="H609" s="104" t="s">
        <v>154</v>
      </c>
      <c r="I609" s="104"/>
      <c r="J609" s="428">
        <v>4753.7</v>
      </c>
      <c r="K609" s="413">
        <v>2253.6999999999998</v>
      </c>
      <c r="L609" s="383">
        <v>2253.6999999999998</v>
      </c>
    </row>
    <row r="610" spans="1:12" ht="38.25" x14ac:dyDescent="0.2">
      <c r="A610" s="362" t="s">
        <v>187</v>
      </c>
      <c r="B610" s="104" t="s">
        <v>150</v>
      </c>
      <c r="C610" s="104" t="s">
        <v>8</v>
      </c>
      <c r="D610" s="104" t="s">
        <v>149</v>
      </c>
      <c r="E610" s="104" t="s">
        <v>303</v>
      </c>
      <c r="F610" s="104" t="s">
        <v>211</v>
      </c>
      <c r="G610" s="104" t="s">
        <v>144</v>
      </c>
      <c r="H610" s="104" t="s">
        <v>154</v>
      </c>
      <c r="I610" s="104" t="s">
        <v>176</v>
      </c>
      <c r="J610" s="428">
        <v>4753.7</v>
      </c>
      <c r="K610" s="413">
        <v>2253.6999999999998</v>
      </c>
      <c r="L610" s="383">
        <v>2253.6999999999998</v>
      </c>
    </row>
    <row r="611" spans="1:12" ht="38.25" x14ac:dyDescent="0.2">
      <c r="A611" s="362" t="s">
        <v>36</v>
      </c>
      <c r="B611" s="104" t="s">
        <v>150</v>
      </c>
      <c r="C611" s="104" t="s">
        <v>8</v>
      </c>
      <c r="D611" s="104" t="s">
        <v>149</v>
      </c>
      <c r="E611" s="104" t="s">
        <v>303</v>
      </c>
      <c r="F611" s="104" t="s">
        <v>175</v>
      </c>
      <c r="G611" s="104"/>
      <c r="H611" s="104"/>
      <c r="I611" s="104"/>
      <c r="J611" s="428">
        <v>1300</v>
      </c>
      <c r="K611" s="413">
        <v>100</v>
      </c>
      <c r="L611" s="383">
        <v>100</v>
      </c>
    </row>
    <row r="612" spans="1:12" ht="26.25" customHeight="1" x14ac:dyDescent="0.2">
      <c r="A612" s="362" t="s">
        <v>37</v>
      </c>
      <c r="B612" s="104" t="s">
        <v>150</v>
      </c>
      <c r="C612" s="104" t="s">
        <v>8</v>
      </c>
      <c r="D612" s="104" t="s">
        <v>149</v>
      </c>
      <c r="E612" s="104" t="s">
        <v>303</v>
      </c>
      <c r="F612" s="104" t="s">
        <v>193</v>
      </c>
      <c r="G612" s="104"/>
      <c r="H612" s="104"/>
      <c r="I612" s="104"/>
      <c r="J612" s="428">
        <v>1300</v>
      </c>
      <c r="K612" s="413">
        <v>100</v>
      </c>
      <c r="L612" s="383">
        <v>100</v>
      </c>
    </row>
    <row r="613" spans="1:12" x14ac:dyDescent="0.2">
      <c r="A613" s="362" t="s">
        <v>29</v>
      </c>
      <c r="B613" s="104" t="s">
        <v>150</v>
      </c>
      <c r="C613" s="104" t="s">
        <v>8</v>
      </c>
      <c r="D613" s="104" t="s">
        <v>149</v>
      </c>
      <c r="E613" s="104" t="s">
        <v>303</v>
      </c>
      <c r="F613" s="104" t="s">
        <v>193</v>
      </c>
      <c r="G613" s="104" t="s">
        <v>144</v>
      </c>
      <c r="H613" s="104"/>
      <c r="I613" s="104"/>
      <c r="J613" s="428">
        <v>1300</v>
      </c>
      <c r="K613" s="413">
        <v>100</v>
      </c>
      <c r="L613" s="383">
        <v>100</v>
      </c>
    </row>
    <row r="614" spans="1:12" x14ac:dyDescent="0.2">
      <c r="A614" s="362" t="s">
        <v>48</v>
      </c>
      <c r="B614" s="104" t="s">
        <v>150</v>
      </c>
      <c r="C614" s="104" t="s">
        <v>8</v>
      </c>
      <c r="D614" s="104" t="s">
        <v>149</v>
      </c>
      <c r="E614" s="104" t="s">
        <v>303</v>
      </c>
      <c r="F614" s="104" t="s">
        <v>193</v>
      </c>
      <c r="G614" s="104" t="s">
        <v>144</v>
      </c>
      <c r="H614" s="104" t="s">
        <v>154</v>
      </c>
      <c r="I614" s="104"/>
      <c r="J614" s="428">
        <v>1300</v>
      </c>
      <c r="K614" s="413">
        <v>100</v>
      </c>
      <c r="L614" s="383">
        <v>100</v>
      </c>
    </row>
    <row r="615" spans="1:12" ht="38.25" x14ac:dyDescent="0.2">
      <c r="A615" s="362" t="s">
        <v>187</v>
      </c>
      <c r="B615" s="104" t="s">
        <v>150</v>
      </c>
      <c r="C615" s="104" t="s">
        <v>8</v>
      </c>
      <c r="D615" s="104" t="s">
        <v>149</v>
      </c>
      <c r="E615" s="104" t="s">
        <v>303</v>
      </c>
      <c r="F615" s="104" t="s">
        <v>193</v>
      </c>
      <c r="G615" s="104" t="s">
        <v>144</v>
      </c>
      <c r="H615" s="104" t="s">
        <v>154</v>
      </c>
      <c r="I615" s="104" t="s">
        <v>176</v>
      </c>
      <c r="J615" s="413">
        <v>1300</v>
      </c>
      <c r="K615" s="413">
        <v>100</v>
      </c>
      <c r="L615" s="383">
        <v>100</v>
      </c>
    </row>
    <row r="616" spans="1:12" ht="75" x14ac:dyDescent="0.2">
      <c r="A616" s="184" t="s">
        <v>589</v>
      </c>
      <c r="B616" s="104" t="s">
        <v>150</v>
      </c>
      <c r="C616" s="104" t="s">
        <v>8</v>
      </c>
      <c r="D616" s="104" t="s">
        <v>149</v>
      </c>
      <c r="E616" s="104" t="s">
        <v>231</v>
      </c>
      <c r="F616" s="104"/>
      <c r="G616" s="104"/>
      <c r="H616" s="104"/>
      <c r="I616" s="104"/>
      <c r="J616" s="170">
        <v>0.6</v>
      </c>
      <c r="K616" s="170">
        <v>0.6</v>
      </c>
      <c r="L616" s="170">
        <v>0.6</v>
      </c>
    </row>
    <row r="617" spans="1:12" ht="38.25" x14ac:dyDescent="0.2">
      <c r="A617" s="362" t="s">
        <v>36</v>
      </c>
      <c r="B617" s="104" t="s">
        <v>150</v>
      </c>
      <c r="C617" s="104" t="s">
        <v>8</v>
      </c>
      <c r="D617" s="104" t="s">
        <v>149</v>
      </c>
      <c r="E617" s="104" t="s">
        <v>231</v>
      </c>
      <c r="F617" s="104" t="s">
        <v>175</v>
      </c>
      <c r="G617" s="104"/>
      <c r="H617" s="104"/>
      <c r="I617" s="104"/>
      <c r="J617" s="170">
        <v>0.6</v>
      </c>
      <c r="K617" s="170">
        <v>0.6</v>
      </c>
      <c r="L617" s="170">
        <v>0.6</v>
      </c>
    </row>
    <row r="618" spans="1:12" ht="27.75" customHeight="1" x14ac:dyDescent="0.2">
      <c r="A618" s="362" t="s">
        <v>37</v>
      </c>
      <c r="B618" s="104" t="s">
        <v>150</v>
      </c>
      <c r="C618" s="104" t="s">
        <v>8</v>
      </c>
      <c r="D618" s="104" t="s">
        <v>149</v>
      </c>
      <c r="E618" s="104" t="s">
        <v>231</v>
      </c>
      <c r="F618" s="104" t="s">
        <v>193</v>
      </c>
      <c r="G618" s="104"/>
      <c r="H618" s="104"/>
      <c r="I618" s="104"/>
      <c r="J618" s="170">
        <v>0.6</v>
      </c>
      <c r="K618" s="170">
        <v>0.6</v>
      </c>
      <c r="L618" s="170">
        <v>0.6</v>
      </c>
    </row>
    <row r="619" spans="1:12" x14ac:dyDescent="0.2">
      <c r="A619" s="362" t="s">
        <v>29</v>
      </c>
      <c r="B619" s="104" t="s">
        <v>150</v>
      </c>
      <c r="C619" s="104" t="s">
        <v>8</v>
      </c>
      <c r="D619" s="104" t="s">
        <v>149</v>
      </c>
      <c r="E619" s="104" t="s">
        <v>231</v>
      </c>
      <c r="F619" s="104" t="s">
        <v>193</v>
      </c>
      <c r="G619" s="104" t="s">
        <v>144</v>
      </c>
      <c r="H619" s="104"/>
      <c r="I619" s="104"/>
      <c r="J619" s="170">
        <v>0.6</v>
      </c>
      <c r="K619" s="170">
        <v>0.6</v>
      </c>
      <c r="L619" s="170">
        <v>0.6</v>
      </c>
    </row>
    <row r="620" spans="1:12" ht="69" customHeight="1" x14ac:dyDescent="0.2">
      <c r="A620" s="362" t="s">
        <v>410</v>
      </c>
      <c r="B620" s="104" t="s">
        <v>150</v>
      </c>
      <c r="C620" s="104" t="s">
        <v>8</v>
      </c>
      <c r="D620" s="104" t="s">
        <v>149</v>
      </c>
      <c r="E620" s="104" t="s">
        <v>231</v>
      </c>
      <c r="F620" s="104" t="s">
        <v>193</v>
      </c>
      <c r="G620" s="104" t="s">
        <v>144</v>
      </c>
      <c r="H620" s="104" t="s">
        <v>146</v>
      </c>
      <c r="I620" s="104"/>
      <c r="J620" s="170">
        <v>0.6</v>
      </c>
      <c r="K620" s="170">
        <v>0.6</v>
      </c>
      <c r="L620" s="170">
        <v>0.6</v>
      </c>
    </row>
    <row r="621" spans="1:12" ht="25.5" x14ac:dyDescent="0.2">
      <c r="A621" s="362" t="s">
        <v>28</v>
      </c>
      <c r="B621" s="104" t="s">
        <v>150</v>
      </c>
      <c r="C621" s="104" t="s">
        <v>8</v>
      </c>
      <c r="D621" s="104" t="s">
        <v>149</v>
      </c>
      <c r="E621" s="104" t="s">
        <v>231</v>
      </c>
      <c r="F621" s="104" t="s">
        <v>193</v>
      </c>
      <c r="G621" s="104" t="s">
        <v>144</v>
      </c>
      <c r="H621" s="104" t="s">
        <v>146</v>
      </c>
      <c r="I621" s="104" t="s">
        <v>192</v>
      </c>
      <c r="J621" s="170">
        <v>0.6</v>
      </c>
      <c r="K621" s="170">
        <v>0.6</v>
      </c>
      <c r="L621" s="170">
        <v>0.6</v>
      </c>
    </row>
    <row r="622" spans="1:12" ht="45" x14ac:dyDescent="0.2">
      <c r="A622" s="184" t="s">
        <v>514</v>
      </c>
      <c r="B622" s="354" t="s">
        <v>150</v>
      </c>
      <c r="C622" s="354" t="s">
        <v>8</v>
      </c>
      <c r="D622" s="354" t="s">
        <v>149</v>
      </c>
      <c r="E622" s="354" t="s">
        <v>515</v>
      </c>
      <c r="F622" s="354"/>
      <c r="G622" s="354"/>
      <c r="H622" s="354"/>
      <c r="I622" s="154"/>
      <c r="J622" s="170"/>
      <c r="K622" s="170"/>
      <c r="L622" s="170"/>
    </row>
    <row r="623" spans="1:12" ht="76.5" x14ac:dyDescent="0.2">
      <c r="A623" s="362" t="s">
        <v>33</v>
      </c>
      <c r="B623" s="354" t="s">
        <v>150</v>
      </c>
      <c r="C623" s="354" t="s">
        <v>8</v>
      </c>
      <c r="D623" s="354" t="s">
        <v>149</v>
      </c>
      <c r="E623" s="354" t="s">
        <v>515</v>
      </c>
      <c r="F623" s="354" t="s">
        <v>190</v>
      </c>
      <c r="G623" s="354"/>
      <c r="H623" s="354"/>
      <c r="I623" s="354"/>
      <c r="J623" s="170"/>
      <c r="K623" s="170"/>
      <c r="L623" s="170"/>
    </row>
    <row r="624" spans="1:12" ht="25.5" x14ac:dyDescent="0.2">
      <c r="A624" s="362" t="s">
        <v>34</v>
      </c>
      <c r="B624" s="354" t="s">
        <v>150</v>
      </c>
      <c r="C624" s="354" t="s">
        <v>8</v>
      </c>
      <c r="D624" s="354" t="s">
        <v>149</v>
      </c>
      <c r="E624" s="354" t="s">
        <v>515</v>
      </c>
      <c r="F624" s="354" t="s">
        <v>191</v>
      </c>
      <c r="G624" s="354"/>
      <c r="H624" s="354"/>
      <c r="I624" s="354"/>
      <c r="J624" s="170"/>
      <c r="K624" s="170"/>
      <c r="L624" s="170"/>
    </row>
    <row r="625" spans="1:12" x14ac:dyDescent="0.2">
      <c r="A625" s="120" t="s">
        <v>29</v>
      </c>
      <c r="B625" s="354" t="s">
        <v>150</v>
      </c>
      <c r="C625" s="354" t="s">
        <v>8</v>
      </c>
      <c r="D625" s="354" t="s">
        <v>149</v>
      </c>
      <c r="E625" s="354" t="s">
        <v>515</v>
      </c>
      <c r="F625" s="354" t="s">
        <v>191</v>
      </c>
      <c r="G625" s="354" t="s">
        <v>144</v>
      </c>
      <c r="H625" s="354"/>
      <c r="I625" s="354"/>
      <c r="J625" s="170"/>
      <c r="K625" s="170"/>
      <c r="L625" s="170"/>
    </row>
    <row r="626" spans="1:12" ht="51" x14ac:dyDescent="0.2">
      <c r="A626" s="362" t="s">
        <v>410</v>
      </c>
      <c r="B626" s="354" t="s">
        <v>150</v>
      </c>
      <c r="C626" s="354" t="s">
        <v>8</v>
      </c>
      <c r="D626" s="354" t="s">
        <v>149</v>
      </c>
      <c r="E626" s="354" t="s">
        <v>515</v>
      </c>
      <c r="F626" s="354" t="s">
        <v>191</v>
      </c>
      <c r="G626" s="354" t="s">
        <v>144</v>
      </c>
      <c r="H626" s="354" t="s">
        <v>146</v>
      </c>
      <c r="I626" s="354"/>
      <c r="J626" s="170"/>
      <c r="K626" s="170"/>
      <c r="L626" s="170"/>
    </row>
    <row r="627" spans="1:12" ht="25.5" x14ac:dyDescent="0.2">
      <c r="A627" s="362" t="s">
        <v>28</v>
      </c>
      <c r="B627" s="354" t="s">
        <v>150</v>
      </c>
      <c r="C627" s="354" t="s">
        <v>8</v>
      </c>
      <c r="D627" s="354" t="s">
        <v>149</v>
      </c>
      <c r="E627" s="354" t="s">
        <v>515</v>
      </c>
      <c r="F627" s="354" t="s">
        <v>191</v>
      </c>
      <c r="G627" s="354" t="s">
        <v>144</v>
      </c>
      <c r="H627" s="354" t="s">
        <v>146</v>
      </c>
      <c r="I627" s="354" t="s">
        <v>192</v>
      </c>
      <c r="J627" s="170"/>
      <c r="K627" s="170"/>
      <c r="L627" s="170"/>
    </row>
    <row r="628" spans="1:12" ht="25.5" x14ac:dyDescent="0.2">
      <c r="A628" s="362" t="s">
        <v>85</v>
      </c>
      <c r="B628" s="104" t="s">
        <v>150</v>
      </c>
      <c r="C628" s="104" t="s">
        <v>8</v>
      </c>
      <c r="D628" s="104" t="s">
        <v>149</v>
      </c>
      <c r="E628" s="104" t="s">
        <v>232</v>
      </c>
      <c r="F628" s="104"/>
      <c r="G628" s="104"/>
      <c r="H628" s="104"/>
      <c r="I628" s="104"/>
      <c r="J628" s="170">
        <v>1900</v>
      </c>
      <c r="K628" s="170">
        <v>1432.7</v>
      </c>
      <c r="L628" s="170">
        <v>1180.3</v>
      </c>
    </row>
    <row r="629" spans="1:12" ht="27" customHeight="1" x14ac:dyDescent="0.2">
      <c r="A629" s="362" t="s">
        <v>50</v>
      </c>
      <c r="B629" s="104" t="s">
        <v>150</v>
      </c>
      <c r="C629" s="104" t="s">
        <v>8</v>
      </c>
      <c r="D629" s="104" t="s">
        <v>149</v>
      </c>
      <c r="E629" s="104" t="s">
        <v>232</v>
      </c>
      <c r="F629" s="104" t="s">
        <v>166</v>
      </c>
      <c r="G629" s="104"/>
      <c r="H629" s="104"/>
      <c r="I629" s="104"/>
      <c r="J629" s="170">
        <v>1900</v>
      </c>
      <c r="K629" s="170">
        <v>1432.7</v>
      </c>
      <c r="L629" s="170">
        <v>1180.3</v>
      </c>
    </row>
    <row r="630" spans="1:12" ht="63.75" x14ac:dyDescent="0.2">
      <c r="A630" s="362" t="s">
        <v>86</v>
      </c>
      <c r="B630" s="104" t="s">
        <v>150</v>
      </c>
      <c r="C630" s="104" t="s">
        <v>8</v>
      </c>
      <c r="D630" s="104" t="s">
        <v>149</v>
      </c>
      <c r="E630" s="104" t="s">
        <v>232</v>
      </c>
      <c r="F630" s="104" t="s">
        <v>165</v>
      </c>
      <c r="G630" s="104"/>
      <c r="H630" s="104"/>
      <c r="I630" s="104"/>
      <c r="J630" s="170">
        <v>1900</v>
      </c>
      <c r="K630" s="170">
        <v>1432.7</v>
      </c>
      <c r="L630" s="170">
        <v>1180.3</v>
      </c>
    </row>
    <row r="631" spans="1:12" x14ac:dyDescent="0.2">
      <c r="A631" s="362" t="s">
        <v>83</v>
      </c>
      <c r="B631" s="104" t="s">
        <v>150</v>
      </c>
      <c r="C631" s="104" t="s">
        <v>8</v>
      </c>
      <c r="D631" s="104" t="s">
        <v>149</v>
      </c>
      <c r="E631" s="104" t="s">
        <v>232</v>
      </c>
      <c r="F631" s="104" t="s">
        <v>165</v>
      </c>
      <c r="G631" s="104" t="s">
        <v>20</v>
      </c>
      <c r="H631" s="104"/>
      <c r="I631" s="104"/>
      <c r="J631" s="170">
        <v>1900</v>
      </c>
      <c r="K631" s="170">
        <v>1432.7</v>
      </c>
      <c r="L631" s="170">
        <v>1180.3</v>
      </c>
    </row>
    <row r="632" spans="1:12" x14ac:dyDescent="0.2">
      <c r="A632" s="362" t="s">
        <v>84</v>
      </c>
      <c r="B632" s="104" t="s">
        <v>150</v>
      </c>
      <c r="C632" s="104" t="s">
        <v>8</v>
      </c>
      <c r="D632" s="104" t="s">
        <v>149</v>
      </c>
      <c r="E632" s="104" t="s">
        <v>232</v>
      </c>
      <c r="F632" s="104" t="s">
        <v>165</v>
      </c>
      <c r="G632" s="104" t="s">
        <v>20</v>
      </c>
      <c r="H632" s="104" t="s">
        <v>145</v>
      </c>
      <c r="I632" s="104"/>
      <c r="J632" s="170">
        <v>1900</v>
      </c>
      <c r="K632" s="170">
        <v>1432.7</v>
      </c>
      <c r="L632" s="170">
        <v>1180.3</v>
      </c>
    </row>
    <row r="633" spans="1:12" ht="25.5" x14ac:dyDescent="0.2">
      <c r="A633" s="143" t="s">
        <v>28</v>
      </c>
      <c r="B633" s="158" t="s">
        <v>150</v>
      </c>
      <c r="C633" s="158" t="s">
        <v>8</v>
      </c>
      <c r="D633" s="158" t="s">
        <v>149</v>
      </c>
      <c r="E633" s="158" t="s">
        <v>232</v>
      </c>
      <c r="F633" s="158" t="s">
        <v>165</v>
      </c>
      <c r="G633" s="158" t="s">
        <v>20</v>
      </c>
      <c r="H633" s="158" t="s">
        <v>145</v>
      </c>
      <c r="I633" s="158" t="s">
        <v>192</v>
      </c>
      <c r="J633" s="170">
        <v>1900</v>
      </c>
      <c r="K633" s="170">
        <v>1432.7</v>
      </c>
      <c r="L633" s="170">
        <v>1180.3</v>
      </c>
    </row>
    <row r="634" spans="1:12" ht="63" x14ac:dyDescent="0.2">
      <c r="A634" s="127" t="s">
        <v>456</v>
      </c>
      <c r="B634" s="298" t="s">
        <v>150</v>
      </c>
      <c r="C634" s="298" t="s">
        <v>8</v>
      </c>
      <c r="D634" s="298" t="s">
        <v>149</v>
      </c>
      <c r="E634" s="296" t="s">
        <v>457</v>
      </c>
      <c r="F634" s="298"/>
      <c r="G634" s="298"/>
      <c r="H634" s="298"/>
      <c r="I634" s="154"/>
      <c r="J634" s="170"/>
      <c r="K634" s="170"/>
      <c r="L634" s="170"/>
    </row>
    <row r="635" spans="1:12" ht="38.25" x14ac:dyDescent="0.2">
      <c r="A635" s="362" t="s">
        <v>36</v>
      </c>
      <c r="B635" s="298" t="s">
        <v>150</v>
      </c>
      <c r="C635" s="298" t="s">
        <v>8</v>
      </c>
      <c r="D635" s="298" t="s">
        <v>149</v>
      </c>
      <c r="E635" s="296" t="s">
        <v>457</v>
      </c>
      <c r="F635" s="298" t="s">
        <v>175</v>
      </c>
      <c r="G635" s="298"/>
      <c r="H635" s="298"/>
      <c r="I635" s="154"/>
      <c r="J635" s="170"/>
      <c r="K635" s="170"/>
      <c r="L635" s="170"/>
    </row>
    <row r="636" spans="1:12" ht="38.25" x14ac:dyDescent="0.2">
      <c r="A636" s="143" t="s">
        <v>37</v>
      </c>
      <c r="B636" s="298" t="s">
        <v>150</v>
      </c>
      <c r="C636" s="298" t="s">
        <v>8</v>
      </c>
      <c r="D636" s="298" t="s">
        <v>149</v>
      </c>
      <c r="E636" s="296" t="s">
        <v>457</v>
      </c>
      <c r="F636" s="298" t="s">
        <v>193</v>
      </c>
      <c r="G636" s="298"/>
      <c r="H636" s="298"/>
      <c r="I636" s="154"/>
      <c r="J636" s="170"/>
      <c r="K636" s="170"/>
      <c r="L636" s="170"/>
    </row>
    <row r="637" spans="1:12" ht="15.75" x14ac:dyDescent="0.2">
      <c r="A637" s="79" t="s">
        <v>54</v>
      </c>
      <c r="B637" s="298" t="s">
        <v>150</v>
      </c>
      <c r="C637" s="298" t="s">
        <v>8</v>
      </c>
      <c r="D637" s="298" t="s">
        <v>149</v>
      </c>
      <c r="E637" s="296" t="s">
        <v>457</v>
      </c>
      <c r="F637" s="298" t="s">
        <v>193</v>
      </c>
      <c r="G637" s="298" t="s">
        <v>146</v>
      </c>
      <c r="H637" s="298"/>
      <c r="I637" s="154"/>
      <c r="J637" s="170"/>
      <c r="K637" s="170"/>
      <c r="L637" s="170"/>
    </row>
    <row r="638" spans="1:12" ht="15.75" x14ac:dyDescent="0.2">
      <c r="A638" s="79" t="s">
        <v>455</v>
      </c>
      <c r="B638" s="298" t="s">
        <v>150</v>
      </c>
      <c r="C638" s="298" t="s">
        <v>8</v>
      </c>
      <c r="D638" s="298" t="s">
        <v>149</v>
      </c>
      <c r="E638" s="296" t="s">
        <v>457</v>
      </c>
      <c r="F638" s="298" t="s">
        <v>193</v>
      </c>
      <c r="G638" s="298" t="s">
        <v>146</v>
      </c>
      <c r="H638" s="298" t="s">
        <v>147</v>
      </c>
      <c r="I638" s="154"/>
      <c r="J638" s="170"/>
      <c r="K638" s="170"/>
      <c r="L638" s="170"/>
    </row>
    <row r="639" spans="1:12" ht="47.25" x14ac:dyDescent="0.2">
      <c r="A639" s="415" t="s">
        <v>28</v>
      </c>
      <c r="B639" s="298" t="s">
        <v>150</v>
      </c>
      <c r="C639" s="298" t="s">
        <v>8</v>
      </c>
      <c r="D639" s="298" t="s">
        <v>149</v>
      </c>
      <c r="E639" s="296" t="s">
        <v>457</v>
      </c>
      <c r="F639" s="298" t="s">
        <v>193</v>
      </c>
      <c r="G639" s="298" t="s">
        <v>146</v>
      </c>
      <c r="H639" s="298" t="s">
        <v>147</v>
      </c>
      <c r="I639" s="154" t="s">
        <v>192</v>
      </c>
      <c r="J639" s="170"/>
      <c r="K639" s="170"/>
      <c r="L639" s="170"/>
    </row>
    <row r="640" spans="1:12" ht="15.75" x14ac:dyDescent="0.2">
      <c r="A640" s="127"/>
    </row>
    <row r="641" spans="1:1" ht="15.75" x14ac:dyDescent="0.2">
      <c r="A641" s="127"/>
    </row>
  </sheetData>
  <mergeCells count="21">
    <mergeCell ref="G419:G420"/>
    <mergeCell ref="C419:C420"/>
    <mergeCell ref="D419:D420"/>
    <mergeCell ref="F419:F420"/>
    <mergeCell ref="J419:J420"/>
    <mergeCell ref="L419:L420"/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  <mergeCell ref="K419:K420"/>
    <mergeCell ref="H419:H420"/>
    <mergeCell ref="I419:I420"/>
    <mergeCell ref="E419:E420"/>
    <mergeCell ref="B419:B420"/>
  </mergeCells>
  <pageMargins left="0.43307089999999998" right="0.2362205" top="0.70275589999999999" bottom="1.220866" header="0.3" footer="0.3"/>
  <pageSetup paperSize="9" scale="8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1"/>
  <sheetViews>
    <sheetView zoomScale="75" zoomScaleNormal="75" workbookViewId="0">
      <selection activeCell="E3" sqref="E3:K3"/>
    </sheetView>
  </sheetViews>
  <sheetFormatPr defaultRowHeight="12.75" x14ac:dyDescent="0.2"/>
  <cols>
    <col min="1" max="1" width="34.6640625" customWidth="1"/>
    <col min="2" max="2" width="5.6640625" customWidth="1"/>
    <col min="3" max="4" width="5" customWidth="1"/>
    <col min="5" max="5" width="5.6640625" customWidth="1"/>
    <col min="6" max="6" width="4.5" customWidth="1"/>
    <col min="7" max="7" width="5.33203125" customWidth="1"/>
    <col min="8" max="8" width="6.1640625" customWidth="1"/>
    <col min="9" max="9" width="8.5" customWidth="1"/>
    <col min="10" max="10" width="7.5" customWidth="1"/>
  </cols>
  <sheetData>
    <row r="3" spans="1:11" ht="143.25" customHeight="1" x14ac:dyDescent="0.2">
      <c r="A3" s="409"/>
      <c r="B3" s="409"/>
      <c r="C3" s="409"/>
      <c r="E3" s="522" t="s">
        <v>611</v>
      </c>
      <c r="F3" s="522"/>
      <c r="G3" s="522"/>
      <c r="H3" s="522"/>
      <c r="I3" s="522"/>
      <c r="J3" s="522"/>
      <c r="K3" s="522"/>
    </row>
    <row r="4" spans="1:11" ht="114.75" customHeight="1" x14ac:dyDescent="0.2">
      <c r="A4" s="461" t="s">
        <v>567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</row>
    <row r="5" spans="1:11" ht="38.25" customHeight="1" x14ac:dyDescent="0.2">
      <c r="A5" s="409"/>
      <c r="C5" s="409"/>
      <c r="D5" s="409"/>
      <c r="E5" s="409"/>
      <c r="F5" s="409"/>
      <c r="G5" s="409"/>
      <c r="H5" s="409"/>
      <c r="I5" s="409"/>
      <c r="J5" s="523" t="s">
        <v>1</v>
      </c>
      <c r="K5" s="523"/>
    </row>
    <row r="6" spans="1:11" x14ac:dyDescent="0.2">
      <c r="A6" s="524" t="s">
        <v>2</v>
      </c>
      <c r="B6" s="526" t="s">
        <v>5</v>
      </c>
      <c r="C6" s="527"/>
      <c r="D6" s="527"/>
      <c r="E6" s="528"/>
      <c r="F6" s="524" t="s">
        <v>3</v>
      </c>
      <c r="G6" s="524" t="s">
        <v>4</v>
      </c>
      <c r="H6" s="524" t="s">
        <v>21</v>
      </c>
      <c r="I6" s="524" t="s">
        <v>380</v>
      </c>
      <c r="J6" s="524" t="s">
        <v>434</v>
      </c>
      <c r="K6" s="524" t="s">
        <v>569</v>
      </c>
    </row>
    <row r="7" spans="1:11" x14ac:dyDescent="0.2">
      <c r="A7" s="525"/>
      <c r="B7" s="529"/>
      <c r="C7" s="523"/>
      <c r="D7" s="523"/>
      <c r="E7" s="530"/>
      <c r="F7" s="525"/>
      <c r="G7" s="525"/>
      <c r="H7" s="525"/>
      <c r="I7" s="525"/>
      <c r="J7" s="525"/>
      <c r="K7" s="525"/>
    </row>
    <row r="8" spans="1:11" x14ac:dyDescent="0.2">
      <c r="A8" s="410" t="s">
        <v>8</v>
      </c>
      <c r="B8" s="410" t="s">
        <v>9</v>
      </c>
      <c r="C8" s="410" t="s">
        <v>10</v>
      </c>
      <c r="D8" s="410">
        <v>4</v>
      </c>
      <c r="E8" s="410">
        <v>5</v>
      </c>
      <c r="F8" s="410">
        <v>6</v>
      </c>
      <c r="G8" s="410">
        <v>7</v>
      </c>
      <c r="H8" s="410">
        <v>8</v>
      </c>
      <c r="I8" s="410">
        <v>9</v>
      </c>
      <c r="J8" s="410">
        <v>10</v>
      </c>
      <c r="K8" s="410">
        <v>11</v>
      </c>
    </row>
    <row r="9" spans="1:11" ht="29.25" customHeight="1" x14ac:dyDescent="0.2">
      <c r="A9" s="410" t="s">
        <v>19</v>
      </c>
      <c r="B9" s="410"/>
      <c r="C9" s="410"/>
      <c r="D9" s="410"/>
      <c r="E9" s="410"/>
      <c r="F9" s="410"/>
      <c r="G9" s="410"/>
      <c r="H9" s="410"/>
      <c r="I9" s="410" t="s">
        <v>602</v>
      </c>
      <c r="J9" s="410" t="s">
        <v>602</v>
      </c>
      <c r="K9" s="410" t="s">
        <v>603</v>
      </c>
    </row>
    <row r="10" spans="1:11" ht="54.75" customHeight="1" x14ac:dyDescent="0.2">
      <c r="A10" s="410" t="s">
        <v>568</v>
      </c>
      <c r="B10" s="410" t="s">
        <v>146</v>
      </c>
      <c r="C10" s="410"/>
      <c r="D10" s="410"/>
      <c r="E10" s="410"/>
      <c r="F10" s="410"/>
      <c r="G10" s="410"/>
      <c r="H10" s="410"/>
      <c r="I10" s="410" t="s">
        <v>602</v>
      </c>
      <c r="J10" s="410" t="s">
        <v>602</v>
      </c>
      <c r="K10" s="410" t="s">
        <v>603</v>
      </c>
    </row>
    <row r="11" spans="1:11" ht="87" customHeight="1" x14ac:dyDescent="0.2">
      <c r="A11" s="410" t="s">
        <v>46</v>
      </c>
      <c r="B11" s="410" t="s">
        <v>146</v>
      </c>
      <c r="C11" s="410" t="s">
        <v>160</v>
      </c>
      <c r="D11" s="410">
        <v>2</v>
      </c>
      <c r="E11" s="410" t="s">
        <v>401</v>
      </c>
      <c r="F11" s="410">
        <v>10</v>
      </c>
      <c r="G11" s="410" t="s">
        <v>146</v>
      </c>
      <c r="H11" s="410">
        <v>900</v>
      </c>
      <c r="I11" s="410" t="s">
        <v>602</v>
      </c>
      <c r="J11" s="410" t="s">
        <v>602</v>
      </c>
      <c r="K11" s="410" t="s">
        <v>603</v>
      </c>
    </row>
    <row r="12" spans="1:11" ht="76.5" customHeight="1" x14ac:dyDescent="0.2">
      <c r="A12" s="410" t="s">
        <v>46</v>
      </c>
      <c r="B12" s="410" t="s">
        <v>146</v>
      </c>
      <c r="C12" s="410" t="s">
        <v>160</v>
      </c>
      <c r="D12" s="410">
        <v>2</v>
      </c>
      <c r="E12" s="410" t="s">
        <v>570</v>
      </c>
      <c r="F12" s="410">
        <v>10</v>
      </c>
      <c r="G12" s="410" t="s">
        <v>146</v>
      </c>
      <c r="H12" s="410">
        <v>900</v>
      </c>
      <c r="I12" s="410" t="s">
        <v>602</v>
      </c>
      <c r="J12" s="410" t="s">
        <v>602</v>
      </c>
      <c r="K12" s="410" t="s">
        <v>603</v>
      </c>
    </row>
    <row r="13" spans="1:11" x14ac:dyDescent="0.2">
      <c r="A13" s="412"/>
      <c r="B13" s="412"/>
      <c r="C13" s="412"/>
    </row>
    <row r="14" spans="1:11" x14ac:dyDescent="0.2">
      <c r="A14" s="412"/>
      <c r="B14" s="412"/>
      <c r="C14" s="412"/>
    </row>
    <row r="15" spans="1:11" x14ac:dyDescent="0.2">
      <c r="A15" s="412"/>
      <c r="B15" s="412"/>
      <c r="C15" s="412"/>
    </row>
    <row r="16" spans="1:11" x14ac:dyDescent="0.2">
      <c r="A16" s="412"/>
      <c r="B16" s="412"/>
      <c r="C16" s="412"/>
    </row>
    <row r="17" spans="1:3" x14ac:dyDescent="0.2">
      <c r="A17" s="412"/>
      <c r="B17" s="412"/>
      <c r="C17" s="412"/>
    </row>
    <row r="18" spans="1:3" x14ac:dyDescent="0.2">
      <c r="A18" s="412"/>
      <c r="B18" s="412"/>
      <c r="C18" s="412"/>
    </row>
    <row r="19" spans="1:3" x14ac:dyDescent="0.2">
      <c r="A19" s="412"/>
      <c r="B19" s="412"/>
      <c r="C19" s="412"/>
    </row>
    <row r="20" spans="1:3" x14ac:dyDescent="0.2">
      <c r="A20" s="412"/>
      <c r="B20" s="412"/>
      <c r="C20" s="412"/>
    </row>
    <row r="21" spans="1:3" x14ac:dyDescent="0.2">
      <c r="A21" s="412"/>
      <c r="B21" s="412"/>
      <c r="C21" s="412"/>
    </row>
    <row r="22" spans="1:3" x14ac:dyDescent="0.2">
      <c r="A22" s="412"/>
      <c r="B22" s="412"/>
      <c r="C22" s="412"/>
    </row>
    <row r="23" spans="1:3" x14ac:dyDescent="0.2">
      <c r="A23" s="412"/>
      <c r="B23" s="412"/>
      <c r="C23" s="412"/>
    </row>
    <row r="24" spans="1:3" x14ac:dyDescent="0.2">
      <c r="A24" s="412"/>
      <c r="B24" s="412"/>
      <c r="C24" s="412"/>
    </row>
    <row r="25" spans="1:3" x14ac:dyDescent="0.2">
      <c r="A25" s="412"/>
      <c r="B25" s="412"/>
      <c r="C25" s="412"/>
    </row>
    <row r="26" spans="1:3" x14ac:dyDescent="0.2">
      <c r="A26" s="412"/>
      <c r="B26" s="412"/>
      <c r="C26" s="412"/>
    </row>
    <row r="27" spans="1:3" x14ac:dyDescent="0.2">
      <c r="A27" s="412"/>
      <c r="B27" s="412"/>
      <c r="C27" s="412"/>
    </row>
    <row r="28" spans="1:3" x14ac:dyDescent="0.2">
      <c r="A28" s="412"/>
      <c r="B28" s="412"/>
      <c r="C28" s="412"/>
    </row>
    <row r="29" spans="1:3" x14ac:dyDescent="0.2">
      <c r="A29" s="412"/>
      <c r="B29" s="412"/>
      <c r="C29" s="412"/>
    </row>
    <row r="30" spans="1:3" x14ac:dyDescent="0.2">
      <c r="A30" s="412"/>
      <c r="B30" s="412"/>
      <c r="C30" s="412"/>
    </row>
    <row r="31" spans="1:3" x14ac:dyDescent="0.2">
      <c r="A31" s="412"/>
      <c r="B31" s="412"/>
      <c r="C31" s="412"/>
    </row>
    <row r="32" spans="1:3" x14ac:dyDescent="0.2">
      <c r="A32" s="412"/>
      <c r="B32" s="412"/>
      <c r="C32" s="412"/>
    </row>
    <row r="33" spans="1:3" x14ac:dyDescent="0.2">
      <c r="A33" s="412"/>
      <c r="B33" s="412"/>
      <c r="C33" s="412"/>
    </row>
    <row r="34" spans="1:3" x14ac:dyDescent="0.2">
      <c r="A34" s="412"/>
      <c r="B34" s="412"/>
      <c r="C34" s="412"/>
    </row>
    <row r="35" spans="1:3" x14ac:dyDescent="0.2">
      <c r="A35" s="412"/>
      <c r="B35" s="412"/>
      <c r="C35" s="412"/>
    </row>
    <row r="36" spans="1:3" x14ac:dyDescent="0.2">
      <c r="A36" s="412"/>
      <c r="B36" s="412"/>
      <c r="C36" s="412"/>
    </row>
    <row r="37" spans="1:3" x14ac:dyDescent="0.2">
      <c r="A37" s="412"/>
      <c r="B37" s="412"/>
      <c r="C37" s="412"/>
    </row>
    <row r="38" spans="1:3" x14ac:dyDescent="0.2">
      <c r="A38" s="412"/>
      <c r="B38" s="412"/>
      <c r="C38" s="412"/>
    </row>
    <row r="39" spans="1:3" x14ac:dyDescent="0.2">
      <c r="A39" s="412"/>
      <c r="B39" s="412"/>
      <c r="C39" s="412"/>
    </row>
    <row r="40" spans="1:3" x14ac:dyDescent="0.2">
      <c r="A40" s="412"/>
      <c r="B40" s="412"/>
      <c r="C40" s="412"/>
    </row>
    <row r="41" spans="1:3" x14ac:dyDescent="0.2">
      <c r="A41" s="412"/>
      <c r="B41" s="412"/>
      <c r="C41" s="412"/>
    </row>
  </sheetData>
  <mergeCells count="11">
    <mergeCell ref="E3:K3"/>
    <mergeCell ref="J5:K5"/>
    <mergeCell ref="A4:K4"/>
    <mergeCell ref="I6:I7"/>
    <mergeCell ref="J6:J7"/>
    <mergeCell ref="K6:K7"/>
    <mergeCell ref="H6:H7"/>
    <mergeCell ref="G6:G7"/>
    <mergeCell ref="F6:F7"/>
    <mergeCell ref="B6:E7"/>
    <mergeCell ref="A6:A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10" zoomScaleSheetLayoutView="110" workbookViewId="0">
      <selection activeCell="B1" sqref="B1:D4"/>
    </sheetView>
  </sheetViews>
  <sheetFormatPr defaultRowHeight="12.75" x14ac:dyDescent="0.2"/>
  <cols>
    <col min="1" max="1" width="66.83203125" style="10" customWidth="1"/>
    <col min="2" max="3" width="14.5" style="10" customWidth="1"/>
    <col min="4" max="4" width="15.1640625" style="8" customWidth="1"/>
    <col min="5" max="5" width="13.83203125" style="8" customWidth="1"/>
    <col min="6" max="6" width="17" style="9" customWidth="1"/>
    <col min="7" max="7" width="13.83203125" style="10" bestFit="1" customWidth="1"/>
    <col min="8" max="8" width="12.5" style="10" bestFit="1" customWidth="1"/>
    <col min="9" max="16384" width="9.33203125" style="10"/>
  </cols>
  <sheetData>
    <row r="1" spans="1:9" ht="15" x14ac:dyDescent="0.25">
      <c r="A1" s="6"/>
      <c r="B1" s="468" t="s">
        <v>612</v>
      </c>
      <c r="C1" s="469"/>
      <c r="D1" s="469"/>
    </row>
    <row r="2" spans="1:9" ht="15" x14ac:dyDescent="0.25">
      <c r="A2" s="6"/>
      <c r="B2" s="469"/>
      <c r="C2" s="469"/>
      <c r="D2" s="469"/>
    </row>
    <row r="3" spans="1:9" ht="15" x14ac:dyDescent="0.25">
      <c r="A3" s="6"/>
      <c r="B3" s="469"/>
      <c r="C3" s="469"/>
      <c r="D3" s="469"/>
    </row>
    <row r="4" spans="1:9" ht="45" customHeight="1" x14ac:dyDescent="0.25">
      <c r="A4" s="6"/>
      <c r="B4" s="469"/>
      <c r="C4" s="469"/>
      <c r="D4" s="469"/>
    </row>
    <row r="5" spans="1:9" ht="12.75" customHeight="1" x14ac:dyDescent="0.2">
      <c r="B5" s="27"/>
      <c r="C5" s="27"/>
      <c r="D5" s="27"/>
    </row>
    <row r="6" spans="1:9" ht="12.75" customHeight="1" x14ac:dyDescent="0.2">
      <c r="B6" s="27"/>
      <c r="C6" s="27"/>
      <c r="D6" s="27" t="s">
        <v>23</v>
      </c>
    </row>
    <row r="7" spans="1:9" ht="49.5" customHeight="1" x14ac:dyDescent="0.2">
      <c r="A7" s="464" t="s">
        <v>575</v>
      </c>
      <c r="B7" s="464"/>
      <c r="C7" s="464"/>
      <c r="D7" s="464"/>
    </row>
    <row r="8" spans="1:9" x14ac:dyDescent="0.2">
      <c r="A8" s="12"/>
      <c r="B8" s="12"/>
      <c r="C8" s="12"/>
      <c r="D8" s="13" t="s">
        <v>1</v>
      </c>
    </row>
    <row r="9" spans="1:9" s="16" customFormat="1" x14ac:dyDescent="0.2">
      <c r="A9" s="465" t="s">
        <v>24</v>
      </c>
      <c r="B9" s="467" t="s">
        <v>7</v>
      </c>
      <c r="C9" s="467"/>
      <c r="D9" s="467"/>
      <c r="E9" s="14"/>
      <c r="F9" s="15"/>
    </row>
    <row r="10" spans="1:9" s="16" customFormat="1" ht="16.5" customHeight="1" x14ac:dyDescent="0.2">
      <c r="A10" s="465"/>
      <c r="B10" s="411" t="s">
        <v>380</v>
      </c>
      <c r="C10" s="411" t="s">
        <v>434</v>
      </c>
      <c r="D10" s="411" t="s">
        <v>569</v>
      </c>
      <c r="E10" s="14"/>
      <c r="F10" s="15"/>
      <c r="G10" s="14"/>
    </row>
    <row r="11" spans="1:9" s="18" customFormat="1" x14ac:dyDescent="0.2">
      <c r="A11" s="17" t="s">
        <v>8</v>
      </c>
      <c r="B11" s="17" t="s">
        <v>9</v>
      </c>
      <c r="C11" s="17" t="s">
        <v>10</v>
      </c>
      <c r="D11" s="17" t="s">
        <v>11</v>
      </c>
      <c r="E11" s="14"/>
      <c r="F11" s="15"/>
    </row>
    <row r="12" spans="1:9" s="22" customFormat="1" x14ac:dyDescent="0.2">
      <c r="A12" s="123" t="s">
        <v>349</v>
      </c>
      <c r="B12" s="23"/>
      <c r="C12" s="23"/>
      <c r="D12" s="23">
        <v>10.199999999999999</v>
      </c>
      <c r="E12" s="20"/>
      <c r="F12" s="21"/>
    </row>
    <row r="13" spans="1:9" s="22" customFormat="1" x14ac:dyDescent="0.2">
      <c r="A13" s="122" t="s">
        <v>356</v>
      </c>
      <c r="B13" s="23">
        <v>50</v>
      </c>
      <c r="C13" s="23">
        <v>40</v>
      </c>
      <c r="D13" s="23">
        <v>23</v>
      </c>
      <c r="E13" s="20"/>
      <c r="F13" s="21"/>
    </row>
    <row r="14" spans="1:9" s="22" customFormat="1" x14ac:dyDescent="0.2">
      <c r="A14" s="69" t="s">
        <v>19</v>
      </c>
      <c r="B14" s="23">
        <v>50</v>
      </c>
      <c r="C14" s="23">
        <v>40</v>
      </c>
      <c r="D14" s="23">
        <v>33.200000000000003</v>
      </c>
      <c r="E14" s="20"/>
      <c r="F14" s="21"/>
    </row>
    <row r="15" spans="1:9" s="8" customFormat="1" x14ac:dyDescent="0.2">
      <c r="A15" s="10"/>
      <c r="F15" s="9"/>
      <c r="G15" s="10"/>
      <c r="H15" s="10"/>
      <c r="I15" s="10"/>
    </row>
    <row r="16" spans="1:9" ht="12.75" customHeight="1" x14ac:dyDescent="0.2">
      <c r="B16" s="128"/>
      <c r="C16" s="128"/>
      <c r="D16" s="128"/>
    </row>
    <row r="17" spans="1:7" ht="12.75" customHeight="1" x14ac:dyDescent="0.2">
      <c r="B17" s="72"/>
      <c r="C17" s="72"/>
      <c r="D17" s="138" t="s">
        <v>367</v>
      </c>
    </row>
    <row r="18" spans="1:7" ht="238.5" customHeight="1" x14ac:dyDescent="0.2">
      <c r="A18" s="531" t="s">
        <v>576</v>
      </c>
      <c r="B18" s="531"/>
      <c r="C18" s="531"/>
      <c r="D18" s="531"/>
    </row>
    <row r="19" spans="1:7" x14ac:dyDescent="0.2">
      <c r="A19" s="12"/>
      <c r="B19" s="12"/>
      <c r="C19" s="12"/>
      <c r="D19" s="13" t="s">
        <v>1</v>
      </c>
    </row>
    <row r="20" spans="1:7" s="16" customFormat="1" x14ac:dyDescent="0.2">
      <c r="A20" s="465" t="s">
        <v>24</v>
      </c>
      <c r="B20" s="467" t="s">
        <v>7</v>
      </c>
      <c r="C20" s="467"/>
      <c r="D20" s="467"/>
      <c r="E20" s="14"/>
      <c r="F20" s="15"/>
    </row>
    <row r="21" spans="1:7" s="16" customFormat="1" ht="16.5" customHeight="1" x14ac:dyDescent="0.2">
      <c r="A21" s="465"/>
      <c r="B21" s="267" t="s">
        <v>363</v>
      </c>
      <c r="C21" s="267" t="s">
        <v>380</v>
      </c>
      <c r="D21" s="267" t="s">
        <v>434</v>
      </c>
      <c r="E21" s="14"/>
      <c r="F21" s="15"/>
      <c r="G21" s="14"/>
    </row>
    <row r="22" spans="1:7" s="18" customFormat="1" x14ac:dyDescent="0.2">
      <c r="A22" s="17" t="s">
        <v>8</v>
      </c>
      <c r="B22" s="17" t="s">
        <v>9</v>
      </c>
      <c r="C22" s="17" t="s">
        <v>10</v>
      </c>
      <c r="D22" s="17" t="s">
        <v>11</v>
      </c>
      <c r="E22" s="14"/>
      <c r="F22" s="15"/>
    </row>
    <row r="23" spans="1:7" s="22" customFormat="1" x14ac:dyDescent="0.2">
      <c r="A23" s="122" t="s">
        <v>350</v>
      </c>
      <c r="B23" s="433">
        <v>97.5</v>
      </c>
      <c r="C23" s="433">
        <v>130.19999999999999</v>
      </c>
      <c r="D23" s="433">
        <v>132.1</v>
      </c>
      <c r="E23" s="20"/>
      <c r="F23" s="21"/>
    </row>
    <row r="24" spans="1:7" s="22" customFormat="1" x14ac:dyDescent="0.2">
      <c r="A24" s="122" t="s">
        <v>351</v>
      </c>
      <c r="B24" s="433">
        <v>268.8</v>
      </c>
      <c r="C24" s="433">
        <v>359</v>
      </c>
      <c r="D24" s="433">
        <v>364.1</v>
      </c>
      <c r="E24" s="20"/>
      <c r="F24" s="21"/>
    </row>
    <row r="25" spans="1:7" s="22" customFormat="1" x14ac:dyDescent="0.2">
      <c r="A25" s="122" t="s">
        <v>352</v>
      </c>
      <c r="B25" s="433">
        <v>2558.6</v>
      </c>
      <c r="C25" s="433">
        <v>3418</v>
      </c>
      <c r="D25" s="433">
        <v>3465.8</v>
      </c>
      <c r="E25" s="20"/>
      <c r="F25" s="21"/>
    </row>
    <row r="26" spans="1:7" s="22" customFormat="1" x14ac:dyDescent="0.2">
      <c r="A26" s="122" t="s">
        <v>353</v>
      </c>
      <c r="B26" s="433">
        <v>316.2</v>
      </c>
      <c r="C26" s="433">
        <v>422.4</v>
      </c>
      <c r="D26" s="433">
        <v>428.4</v>
      </c>
      <c r="E26" s="20"/>
      <c r="F26" s="21"/>
    </row>
    <row r="27" spans="1:7" s="22" customFormat="1" x14ac:dyDescent="0.2">
      <c r="A27" s="122" t="s">
        <v>349</v>
      </c>
      <c r="B27" s="433">
        <v>155.5</v>
      </c>
      <c r="C27" s="433">
        <v>207.7</v>
      </c>
      <c r="D27" s="433">
        <v>210.6</v>
      </c>
      <c r="E27" s="20"/>
      <c r="F27" s="21"/>
    </row>
    <row r="28" spans="1:7" s="22" customFormat="1" x14ac:dyDescent="0.2">
      <c r="A28" s="122" t="s">
        <v>354</v>
      </c>
      <c r="B28" s="433">
        <v>34.200000000000003</v>
      </c>
      <c r="C28" s="433">
        <v>45.8</v>
      </c>
      <c r="D28" s="433">
        <v>46.4</v>
      </c>
      <c r="E28" s="25"/>
      <c r="F28" s="21"/>
    </row>
    <row r="29" spans="1:7" s="22" customFormat="1" x14ac:dyDescent="0.2">
      <c r="A29" s="122" t="s">
        <v>355</v>
      </c>
      <c r="B29" s="433">
        <v>347.8</v>
      </c>
      <c r="C29" s="433">
        <v>464.6</v>
      </c>
      <c r="D29" s="433">
        <v>471.2</v>
      </c>
      <c r="E29" s="25"/>
      <c r="F29" s="21"/>
    </row>
    <row r="30" spans="1:7" s="22" customFormat="1" x14ac:dyDescent="0.2">
      <c r="A30" s="122" t="s">
        <v>356</v>
      </c>
      <c r="B30" s="433">
        <v>310.89999999999998</v>
      </c>
      <c r="C30" s="433">
        <v>415.4</v>
      </c>
      <c r="D30" s="433">
        <v>421.3</v>
      </c>
      <c r="E30" s="25"/>
      <c r="F30" s="21"/>
    </row>
    <row r="31" spans="1:7" s="22" customFormat="1" x14ac:dyDescent="0.2">
      <c r="A31" s="122" t="s">
        <v>357</v>
      </c>
      <c r="B31" s="433">
        <v>648.20000000000005</v>
      </c>
      <c r="C31" s="433">
        <v>865.9</v>
      </c>
      <c r="D31" s="433">
        <v>878.2</v>
      </c>
      <c r="E31" s="26"/>
      <c r="F31" s="21"/>
    </row>
    <row r="32" spans="1:7" s="22" customFormat="1" x14ac:dyDescent="0.2">
      <c r="A32" s="122" t="s">
        <v>358</v>
      </c>
      <c r="B32" s="433">
        <v>585</v>
      </c>
      <c r="C32" s="433">
        <v>781.4</v>
      </c>
      <c r="D32" s="433">
        <v>792.5</v>
      </c>
      <c r="E32" s="26"/>
      <c r="F32" s="21"/>
    </row>
    <row r="33" spans="1:6" s="22" customFormat="1" ht="9.75" customHeight="1" x14ac:dyDescent="0.2">
      <c r="A33" s="69" t="s">
        <v>19</v>
      </c>
      <c r="B33" s="70">
        <f>SUM(B23:B32)</f>
        <v>5322.7</v>
      </c>
      <c r="C33" s="70">
        <f>SUM(C23:C32)</f>
        <v>7110.3999999999987</v>
      </c>
      <c r="D33" s="70">
        <f>SUM(D23:D32)</f>
        <v>7210.5999999999995</v>
      </c>
      <c r="E33" s="25"/>
      <c r="F33" s="21"/>
    </row>
  </sheetData>
  <mergeCells count="7">
    <mergeCell ref="A20:A21"/>
    <mergeCell ref="B20:D20"/>
    <mergeCell ref="B1:D4"/>
    <mergeCell ref="A9:A10"/>
    <mergeCell ref="B9:D9"/>
    <mergeCell ref="A7:D7"/>
    <mergeCell ref="A18:D18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zoomScale="90" zoomScaleSheetLayoutView="90" workbookViewId="0">
      <selection activeCell="C1" sqref="C1:E5"/>
    </sheetView>
  </sheetViews>
  <sheetFormatPr defaultRowHeight="12.75" x14ac:dyDescent="0.2"/>
  <cols>
    <col min="1" max="1" width="37.1640625" style="28" customWidth="1"/>
    <col min="2" max="2" width="70.5" style="28" customWidth="1"/>
    <col min="3" max="3" width="18.6640625" style="28" bestFit="1" customWidth="1"/>
    <col min="4" max="4" width="19.33203125" style="28" customWidth="1"/>
    <col min="5" max="5" width="18" style="28" customWidth="1"/>
    <col min="6" max="6" width="24" style="28" customWidth="1"/>
    <col min="7" max="7" width="17.33203125" style="28" customWidth="1"/>
    <col min="8" max="8" width="17.5" style="28" customWidth="1"/>
    <col min="9" max="9" width="17" style="28" bestFit="1" customWidth="1"/>
    <col min="10" max="256" width="9.33203125" style="28"/>
    <col min="257" max="257" width="37.1640625" style="28" customWidth="1"/>
    <col min="258" max="258" width="70.5" style="28" customWidth="1"/>
    <col min="259" max="259" width="18.6640625" style="28" bestFit="1" customWidth="1"/>
    <col min="260" max="260" width="20.5" style="28" customWidth="1"/>
    <col min="261" max="261" width="18" style="28" customWidth="1"/>
    <col min="262" max="262" width="24" style="28" customWidth="1"/>
    <col min="263" max="263" width="17.33203125" style="28" customWidth="1"/>
    <col min="264" max="264" width="17.5" style="28" customWidth="1"/>
    <col min="265" max="265" width="17" style="28" bestFit="1" customWidth="1"/>
    <col min="266" max="512" width="9.33203125" style="28"/>
    <col min="513" max="513" width="37.1640625" style="28" customWidth="1"/>
    <col min="514" max="514" width="70.5" style="28" customWidth="1"/>
    <col min="515" max="515" width="18.6640625" style="28" bestFit="1" customWidth="1"/>
    <col min="516" max="516" width="20.5" style="28" customWidth="1"/>
    <col min="517" max="517" width="18" style="28" customWidth="1"/>
    <col min="518" max="518" width="24" style="28" customWidth="1"/>
    <col min="519" max="519" width="17.33203125" style="28" customWidth="1"/>
    <col min="520" max="520" width="17.5" style="28" customWidth="1"/>
    <col min="521" max="521" width="17" style="28" bestFit="1" customWidth="1"/>
    <col min="522" max="768" width="9.33203125" style="28"/>
    <col min="769" max="769" width="37.1640625" style="28" customWidth="1"/>
    <col min="770" max="770" width="70.5" style="28" customWidth="1"/>
    <col min="771" max="771" width="18.6640625" style="28" bestFit="1" customWidth="1"/>
    <col min="772" max="772" width="20.5" style="28" customWidth="1"/>
    <col min="773" max="773" width="18" style="28" customWidth="1"/>
    <col min="774" max="774" width="24" style="28" customWidth="1"/>
    <col min="775" max="775" width="17.33203125" style="28" customWidth="1"/>
    <col min="776" max="776" width="17.5" style="28" customWidth="1"/>
    <col min="777" max="777" width="17" style="28" bestFit="1" customWidth="1"/>
    <col min="778" max="1024" width="9.33203125" style="28"/>
    <col min="1025" max="1025" width="37.1640625" style="28" customWidth="1"/>
    <col min="1026" max="1026" width="70.5" style="28" customWidth="1"/>
    <col min="1027" max="1027" width="18.6640625" style="28" bestFit="1" customWidth="1"/>
    <col min="1028" max="1028" width="20.5" style="28" customWidth="1"/>
    <col min="1029" max="1029" width="18" style="28" customWidth="1"/>
    <col min="1030" max="1030" width="24" style="28" customWidth="1"/>
    <col min="1031" max="1031" width="17.33203125" style="28" customWidth="1"/>
    <col min="1032" max="1032" width="17.5" style="28" customWidth="1"/>
    <col min="1033" max="1033" width="17" style="28" bestFit="1" customWidth="1"/>
    <col min="1034" max="1280" width="9.33203125" style="28"/>
    <col min="1281" max="1281" width="37.1640625" style="28" customWidth="1"/>
    <col min="1282" max="1282" width="70.5" style="28" customWidth="1"/>
    <col min="1283" max="1283" width="18.6640625" style="28" bestFit="1" customWidth="1"/>
    <col min="1284" max="1284" width="20.5" style="28" customWidth="1"/>
    <col min="1285" max="1285" width="18" style="28" customWidth="1"/>
    <col min="1286" max="1286" width="24" style="28" customWidth="1"/>
    <col min="1287" max="1287" width="17.33203125" style="28" customWidth="1"/>
    <col min="1288" max="1288" width="17.5" style="28" customWidth="1"/>
    <col min="1289" max="1289" width="17" style="28" bestFit="1" customWidth="1"/>
    <col min="1290" max="1536" width="9.33203125" style="28"/>
    <col min="1537" max="1537" width="37.1640625" style="28" customWidth="1"/>
    <col min="1538" max="1538" width="70.5" style="28" customWidth="1"/>
    <col min="1539" max="1539" width="18.6640625" style="28" bestFit="1" customWidth="1"/>
    <col min="1540" max="1540" width="20.5" style="28" customWidth="1"/>
    <col min="1541" max="1541" width="18" style="28" customWidth="1"/>
    <col min="1542" max="1542" width="24" style="28" customWidth="1"/>
    <col min="1543" max="1543" width="17.33203125" style="28" customWidth="1"/>
    <col min="1544" max="1544" width="17.5" style="28" customWidth="1"/>
    <col min="1545" max="1545" width="17" style="28" bestFit="1" customWidth="1"/>
    <col min="1546" max="1792" width="9.33203125" style="28"/>
    <col min="1793" max="1793" width="37.1640625" style="28" customWidth="1"/>
    <col min="1794" max="1794" width="70.5" style="28" customWidth="1"/>
    <col min="1795" max="1795" width="18.6640625" style="28" bestFit="1" customWidth="1"/>
    <col min="1796" max="1796" width="20.5" style="28" customWidth="1"/>
    <col min="1797" max="1797" width="18" style="28" customWidth="1"/>
    <col min="1798" max="1798" width="24" style="28" customWidth="1"/>
    <col min="1799" max="1799" width="17.33203125" style="28" customWidth="1"/>
    <col min="1800" max="1800" width="17.5" style="28" customWidth="1"/>
    <col min="1801" max="1801" width="17" style="28" bestFit="1" customWidth="1"/>
    <col min="1802" max="2048" width="9.33203125" style="28"/>
    <col min="2049" max="2049" width="37.1640625" style="28" customWidth="1"/>
    <col min="2050" max="2050" width="70.5" style="28" customWidth="1"/>
    <col min="2051" max="2051" width="18.6640625" style="28" bestFit="1" customWidth="1"/>
    <col min="2052" max="2052" width="20.5" style="28" customWidth="1"/>
    <col min="2053" max="2053" width="18" style="28" customWidth="1"/>
    <col min="2054" max="2054" width="24" style="28" customWidth="1"/>
    <col min="2055" max="2055" width="17.33203125" style="28" customWidth="1"/>
    <col min="2056" max="2056" width="17.5" style="28" customWidth="1"/>
    <col min="2057" max="2057" width="17" style="28" bestFit="1" customWidth="1"/>
    <col min="2058" max="2304" width="9.33203125" style="28"/>
    <col min="2305" max="2305" width="37.1640625" style="28" customWidth="1"/>
    <col min="2306" max="2306" width="70.5" style="28" customWidth="1"/>
    <col min="2307" max="2307" width="18.6640625" style="28" bestFit="1" customWidth="1"/>
    <col min="2308" max="2308" width="20.5" style="28" customWidth="1"/>
    <col min="2309" max="2309" width="18" style="28" customWidth="1"/>
    <col min="2310" max="2310" width="24" style="28" customWidth="1"/>
    <col min="2311" max="2311" width="17.33203125" style="28" customWidth="1"/>
    <col min="2312" max="2312" width="17.5" style="28" customWidth="1"/>
    <col min="2313" max="2313" width="17" style="28" bestFit="1" customWidth="1"/>
    <col min="2314" max="2560" width="9.33203125" style="28"/>
    <col min="2561" max="2561" width="37.1640625" style="28" customWidth="1"/>
    <col min="2562" max="2562" width="70.5" style="28" customWidth="1"/>
    <col min="2563" max="2563" width="18.6640625" style="28" bestFit="1" customWidth="1"/>
    <col min="2564" max="2564" width="20.5" style="28" customWidth="1"/>
    <col min="2565" max="2565" width="18" style="28" customWidth="1"/>
    <col min="2566" max="2566" width="24" style="28" customWidth="1"/>
    <col min="2567" max="2567" width="17.33203125" style="28" customWidth="1"/>
    <col min="2568" max="2568" width="17.5" style="28" customWidth="1"/>
    <col min="2569" max="2569" width="17" style="28" bestFit="1" customWidth="1"/>
    <col min="2570" max="2816" width="9.33203125" style="28"/>
    <col min="2817" max="2817" width="37.1640625" style="28" customWidth="1"/>
    <col min="2818" max="2818" width="70.5" style="28" customWidth="1"/>
    <col min="2819" max="2819" width="18.6640625" style="28" bestFit="1" customWidth="1"/>
    <col min="2820" max="2820" width="20.5" style="28" customWidth="1"/>
    <col min="2821" max="2821" width="18" style="28" customWidth="1"/>
    <col min="2822" max="2822" width="24" style="28" customWidth="1"/>
    <col min="2823" max="2823" width="17.33203125" style="28" customWidth="1"/>
    <col min="2824" max="2824" width="17.5" style="28" customWidth="1"/>
    <col min="2825" max="2825" width="17" style="28" bestFit="1" customWidth="1"/>
    <col min="2826" max="3072" width="9.33203125" style="28"/>
    <col min="3073" max="3073" width="37.1640625" style="28" customWidth="1"/>
    <col min="3074" max="3074" width="70.5" style="28" customWidth="1"/>
    <col min="3075" max="3075" width="18.6640625" style="28" bestFit="1" customWidth="1"/>
    <col min="3076" max="3076" width="20.5" style="28" customWidth="1"/>
    <col min="3077" max="3077" width="18" style="28" customWidth="1"/>
    <col min="3078" max="3078" width="24" style="28" customWidth="1"/>
    <col min="3079" max="3079" width="17.33203125" style="28" customWidth="1"/>
    <col min="3080" max="3080" width="17.5" style="28" customWidth="1"/>
    <col min="3081" max="3081" width="17" style="28" bestFit="1" customWidth="1"/>
    <col min="3082" max="3328" width="9.33203125" style="28"/>
    <col min="3329" max="3329" width="37.1640625" style="28" customWidth="1"/>
    <col min="3330" max="3330" width="70.5" style="28" customWidth="1"/>
    <col min="3331" max="3331" width="18.6640625" style="28" bestFit="1" customWidth="1"/>
    <col min="3332" max="3332" width="20.5" style="28" customWidth="1"/>
    <col min="3333" max="3333" width="18" style="28" customWidth="1"/>
    <col min="3334" max="3334" width="24" style="28" customWidth="1"/>
    <col min="3335" max="3335" width="17.33203125" style="28" customWidth="1"/>
    <col min="3336" max="3336" width="17.5" style="28" customWidth="1"/>
    <col min="3337" max="3337" width="17" style="28" bestFit="1" customWidth="1"/>
    <col min="3338" max="3584" width="9.33203125" style="28"/>
    <col min="3585" max="3585" width="37.1640625" style="28" customWidth="1"/>
    <col min="3586" max="3586" width="70.5" style="28" customWidth="1"/>
    <col min="3587" max="3587" width="18.6640625" style="28" bestFit="1" customWidth="1"/>
    <col min="3588" max="3588" width="20.5" style="28" customWidth="1"/>
    <col min="3589" max="3589" width="18" style="28" customWidth="1"/>
    <col min="3590" max="3590" width="24" style="28" customWidth="1"/>
    <col min="3591" max="3591" width="17.33203125" style="28" customWidth="1"/>
    <col min="3592" max="3592" width="17.5" style="28" customWidth="1"/>
    <col min="3593" max="3593" width="17" style="28" bestFit="1" customWidth="1"/>
    <col min="3594" max="3840" width="9.33203125" style="28"/>
    <col min="3841" max="3841" width="37.1640625" style="28" customWidth="1"/>
    <col min="3842" max="3842" width="70.5" style="28" customWidth="1"/>
    <col min="3843" max="3843" width="18.6640625" style="28" bestFit="1" customWidth="1"/>
    <col min="3844" max="3844" width="20.5" style="28" customWidth="1"/>
    <col min="3845" max="3845" width="18" style="28" customWidth="1"/>
    <col min="3846" max="3846" width="24" style="28" customWidth="1"/>
    <col min="3847" max="3847" width="17.33203125" style="28" customWidth="1"/>
    <col min="3848" max="3848" width="17.5" style="28" customWidth="1"/>
    <col min="3849" max="3849" width="17" style="28" bestFit="1" customWidth="1"/>
    <col min="3850" max="4096" width="9.33203125" style="28"/>
    <col min="4097" max="4097" width="37.1640625" style="28" customWidth="1"/>
    <col min="4098" max="4098" width="70.5" style="28" customWidth="1"/>
    <col min="4099" max="4099" width="18.6640625" style="28" bestFit="1" customWidth="1"/>
    <col min="4100" max="4100" width="20.5" style="28" customWidth="1"/>
    <col min="4101" max="4101" width="18" style="28" customWidth="1"/>
    <col min="4102" max="4102" width="24" style="28" customWidth="1"/>
    <col min="4103" max="4103" width="17.33203125" style="28" customWidth="1"/>
    <col min="4104" max="4104" width="17.5" style="28" customWidth="1"/>
    <col min="4105" max="4105" width="17" style="28" bestFit="1" customWidth="1"/>
    <col min="4106" max="4352" width="9.33203125" style="28"/>
    <col min="4353" max="4353" width="37.1640625" style="28" customWidth="1"/>
    <col min="4354" max="4354" width="70.5" style="28" customWidth="1"/>
    <col min="4355" max="4355" width="18.6640625" style="28" bestFit="1" customWidth="1"/>
    <col min="4356" max="4356" width="20.5" style="28" customWidth="1"/>
    <col min="4357" max="4357" width="18" style="28" customWidth="1"/>
    <col min="4358" max="4358" width="24" style="28" customWidth="1"/>
    <col min="4359" max="4359" width="17.33203125" style="28" customWidth="1"/>
    <col min="4360" max="4360" width="17.5" style="28" customWidth="1"/>
    <col min="4361" max="4361" width="17" style="28" bestFit="1" customWidth="1"/>
    <col min="4362" max="4608" width="9.33203125" style="28"/>
    <col min="4609" max="4609" width="37.1640625" style="28" customWidth="1"/>
    <col min="4610" max="4610" width="70.5" style="28" customWidth="1"/>
    <col min="4611" max="4611" width="18.6640625" style="28" bestFit="1" customWidth="1"/>
    <col min="4612" max="4612" width="20.5" style="28" customWidth="1"/>
    <col min="4613" max="4613" width="18" style="28" customWidth="1"/>
    <col min="4614" max="4614" width="24" style="28" customWidth="1"/>
    <col min="4615" max="4615" width="17.33203125" style="28" customWidth="1"/>
    <col min="4616" max="4616" width="17.5" style="28" customWidth="1"/>
    <col min="4617" max="4617" width="17" style="28" bestFit="1" customWidth="1"/>
    <col min="4618" max="4864" width="9.33203125" style="28"/>
    <col min="4865" max="4865" width="37.1640625" style="28" customWidth="1"/>
    <col min="4866" max="4866" width="70.5" style="28" customWidth="1"/>
    <col min="4867" max="4867" width="18.6640625" style="28" bestFit="1" customWidth="1"/>
    <col min="4868" max="4868" width="20.5" style="28" customWidth="1"/>
    <col min="4869" max="4869" width="18" style="28" customWidth="1"/>
    <col min="4870" max="4870" width="24" style="28" customWidth="1"/>
    <col min="4871" max="4871" width="17.33203125" style="28" customWidth="1"/>
    <col min="4872" max="4872" width="17.5" style="28" customWidth="1"/>
    <col min="4873" max="4873" width="17" style="28" bestFit="1" customWidth="1"/>
    <col min="4874" max="5120" width="9.33203125" style="28"/>
    <col min="5121" max="5121" width="37.1640625" style="28" customWidth="1"/>
    <col min="5122" max="5122" width="70.5" style="28" customWidth="1"/>
    <col min="5123" max="5123" width="18.6640625" style="28" bestFit="1" customWidth="1"/>
    <col min="5124" max="5124" width="20.5" style="28" customWidth="1"/>
    <col min="5125" max="5125" width="18" style="28" customWidth="1"/>
    <col min="5126" max="5126" width="24" style="28" customWidth="1"/>
    <col min="5127" max="5127" width="17.33203125" style="28" customWidth="1"/>
    <col min="5128" max="5128" width="17.5" style="28" customWidth="1"/>
    <col min="5129" max="5129" width="17" style="28" bestFit="1" customWidth="1"/>
    <col min="5130" max="5376" width="9.33203125" style="28"/>
    <col min="5377" max="5377" width="37.1640625" style="28" customWidth="1"/>
    <col min="5378" max="5378" width="70.5" style="28" customWidth="1"/>
    <col min="5379" max="5379" width="18.6640625" style="28" bestFit="1" customWidth="1"/>
    <col min="5380" max="5380" width="20.5" style="28" customWidth="1"/>
    <col min="5381" max="5381" width="18" style="28" customWidth="1"/>
    <col min="5382" max="5382" width="24" style="28" customWidth="1"/>
    <col min="5383" max="5383" width="17.33203125" style="28" customWidth="1"/>
    <col min="5384" max="5384" width="17.5" style="28" customWidth="1"/>
    <col min="5385" max="5385" width="17" style="28" bestFit="1" customWidth="1"/>
    <col min="5386" max="5632" width="9.33203125" style="28"/>
    <col min="5633" max="5633" width="37.1640625" style="28" customWidth="1"/>
    <col min="5634" max="5634" width="70.5" style="28" customWidth="1"/>
    <col min="5635" max="5635" width="18.6640625" style="28" bestFit="1" customWidth="1"/>
    <col min="5636" max="5636" width="20.5" style="28" customWidth="1"/>
    <col min="5637" max="5637" width="18" style="28" customWidth="1"/>
    <col min="5638" max="5638" width="24" style="28" customWidth="1"/>
    <col min="5639" max="5639" width="17.33203125" style="28" customWidth="1"/>
    <col min="5640" max="5640" width="17.5" style="28" customWidth="1"/>
    <col min="5641" max="5641" width="17" style="28" bestFit="1" customWidth="1"/>
    <col min="5642" max="5888" width="9.33203125" style="28"/>
    <col min="5889" max="5889" width="37.1640625" style="28" customWidth="1"/>
    <col min="5890" max="5890" width="70.5" style="28" customWidth="1"/>
    <col min="5891" max="5891" width="18.6640625" style="28" bestFit="1" customWidth="1"/>
    <col min="5892" max="5892" width="20.5" style="28" customWidth="1"/>
    <col min="5893" max="5893" width="18" style="28" customWidth="1"/>
    <col min="5894" max="5894" width="24" style="28" customWidth="1"/>
    <col min="5895" max="5895" width="17.33203125" style="28" customWidth="1"/>
    <col min="5896" max="5896" width="17.5" style="28" customWidth="1"/>
    <col min="5897" max="5897" width="17" style="28" bestFit="1" customWidth="1"/>
    <col min="5898" max="6144" width="9.33203125" style="28"/>
    <col min="6145" max="6145" width="37.1640625" style="28" customWidth="1"/>
    <col min="6146" max="6146" width="70.5" style="28" customWidth="1"/>
    <col min="6147" max="6147" width="18.6640625" style="28" bestFit="1" customWidth="1"/>
    <col min="6148" max="6148" width="20.5" style="28" customWidth="1"/>
    <col min="6149" max="6149" width="18" style="28" customWidth="1"/>
    <col min="6150" max="6150" width="24" style="28" customWidth="1"/>
    <col min="6151" max="6151" width="17.33203125" style="28" customWidth="1"/>
    <col min="6152" max="6152" width="17.5" style="28" customWidth="1"/>
    <col min="6153" max="6153" width="17" style="28" bestFit="1" customWidth="1"/>
    <col min="6154" max="6400" width="9.33203125" style="28"/>
    <col min="6401" max="6401" width="37.1640625" style="28" customWidth="1"/>
    <col min="6402" max="6402" width="70.5" style="28" customWidth="1"/>
    <col min="6403" max="6403" width="18.6640625" style="28" bestFit="1" customWidth="1"/>
    <col min="6404" max="6404" width="20.5" style="28" customWidth="1"/>
    <col min="6405" max="6405" width="18" style="28" customWidth="1"/>
    <col min="6406" max="6406" width="24" style="28" customWidth="1"/>
    <col min="6407" max="6407" width="17.33203125" style="28" customWidth="1"/>
    <col min="6408" max="6408" width="17.5" style="28" customWidth="1"/>
    <col min="6409" max="6409" width="17" style="28" bestFit="1" customWidth="1"/>
    <col min="6410" max="6656" width="9.33203125" style="28"/>
    <col min="6657" max="6657" width="37.1640625" style="28" customWidth="1"/>
    <col min="6658" max="6658" width="70.5" style="28" customWidth="1"/>
    <col min="6659" max="6659" width="18.6640625" style="28" bestFit="1" customWidth="1"/>
    <col min="6660" max="6660" width="20.5" style="28" customWidth="1"/>
    <col min="6661" max="6661" width="18" style="28" customWidth="1"/>
    <col min="6662" max="6662" width="24" style="28" customWidth="1"/>
    <col min="6663" max="6663" width="17.33203125" style="28" customWidth="1"/>
    <col min="6664" max="6664" width="17.5" style="28" customWidth="1"/>
    <col min="6665" max="6665" width="17" style="28" bestFit="1" customWidth="1"/>
    <col min="6666" max="6912" width="9.33203125" style="28"/>
    <col min="6913" max="6913" width="37.1640625" style="28" customWidth="1"/>
    <col min="6914" max="6914" width="70.5" style="28" customWidth="1"/>
    <col min="6915" max="6915" width="18.6640625" style="28" bestFit="1" customWidth="1"/>
    <col min="6916" max="6916" width="20.5" style="28" customWidth="1"/>
    <col min="6917" max="6917" width="18" style="28" customWidth="1"/>
    <col min="6918" max="6918" width="24" style="28" customWidth="1"/>
    <col min="6919" max="6919" width="17.33203125" style="28" customWidth="1"/>
    <col min="6920" max="6920" width="17.5" style="28" customWidth="1"/>
    <col min="6921" max="6921" width="17" style="28" bestFit="1" customWidth="1"/>
    <col min="6922" max="7168" width="9.33203125" style="28"/>
    <col min="7169" max="7169" width="37.1640625" style="28" customWidth="1"/>
    <col min="7170" max="7170" width="70.5" style="28" customWidth="1"/>
    <col min="7171" max="7171" width="18.6640625" style="28" bestFit="1" customWidth="1"/>
    <col min="7172" max="7172" width="20.5" style="28" customWidth="1"/>
    <col min="7173" max="7173" width="18" style="28" customWidth="1"/>
    <col min="7174" max="7174" width="24" style="28" customWidth="1"/>
    <col min="7175" max="7175" width="17.33203125" style="28" customWidth="1"/>
    <col min="7176" max="7176" width="17.5" style="28" customWidth="1"/>
    <col min="7177" max="7177" width="17" style="28" bestFit="1" customWidth="1"/>
    <col min="7178" max="7424" width="9.33203125" style="28"/>
    <col min="7425" max="7425" width="37.1640625" style="28" customWidth="1"/>
    <col min="7426" max="7426" width="70.5" style="28" customWidth="1"/>
    <col min="7427" max="7427" width="18.6640625" style="28" bestFit="1" customWidth="1"/>
    <col min="7428" max="7428" width="20.5" style="28" customWidth="1"/>
    <col min="7429" max="7429" width="18" style="28" customWidth="1"/>
    <col min="7430" max="7430" width="24" style="28" customWidth="1"/>
    <col min="7431" max="7431" width="17.33203125" style="28" customWidth="1"/>
    <col min="7432" max="7432" width="17.5" style="28" customWidth="1"/>
    <col min="7433" max="7433" width="17" style="28" bestFit="1" customWidth="1"/>
    <col min="7434" max="7680" width="9.33203125" style="28"/>
    <col min="7681" max="7681" width="37.1640625" style="28" customWidth="1"/>
    <col min="7682" max="7682" width="70.5" style="28" customWidth="1"/>
    <col min="7683" max="7683" width="18.6640625" style="28" bestFit="1" customWidth="1"/>
    <col min="7684" max="7684" width="20.5" style="28" customWidth="1"/>
    <col min="7685" max="7685" width="18" style="28" customWidth="1"/>
    <col min="7686" max="7686" width="24" style="28" customWidth="1"/>
    <col min="7687" max="7687" width="17.33203125" style="28" customWidth="1"/>
    <col min="7688" max="7688" width="17.5" style="28" customWidth="1"/>
    <col min="7689" max="7689" width="17" style="28" bestFit="1" customWidth="1"/>
    <col min="7690" max="7936" width="9.33203125" style="28"/>
    <col min="7937" max="7937" width="37.1640625" style="28" customWidth="1"/>
    <col min="7938" max="7938" width="70.5" style="28" customWidth="1"/>
    <col min="7939" max="7939" width="18.6640625" style="28" bestFit="1" customWidth="1"/>
    <col min="7940" max="7940" width="20.5" style="28" customWidth="1"/>
    <col min="7941" max="7941" width="18" style="28" customWidth="1"/>
    <col min="7942" max="7942" width="24" style="28" customWidth="1"/>
    <col min="7943" max="7943" width="17.33203125" style="28" customWidth="1"/>
    <col min="7944" max="7944" width="17.5" style="28" customWidth="1"/>
    <col min="7945" max="7945" width="17" style="28" bestFit="1" customWidth="1"/>
    <col min="7946" max="8192" width="9.33203125" style="28"/>
    <col min="8193" max="8193" width="37.1640625" style="28" customWidth="1"/>
    <col min="8194" max="8194" width="70.5" style="28" customWidth="1"/>
    <col min="8195" max="8195" width="18.6640625" style="28" bestFit="1" customWidth="1"/>
    <col min="8196" max="8196" width="20.5" style="28" customWidth="1"/>
    <col min="8197" max="8197" width="18" style="28" customWidth="1"/>
    <col min="8198" max="8198" width="24" style="28" customWidth="1"/>
    <col min="8199" max="8199" width="17.33203125" style="28" customWidth="1"/>
    <col min="8200" max="8200" width="17.5" style="28" customWidth="1"/>
    <col min="8201" max="8201" width="17" style="28" bestFit="1" customWidth="1"/>
    <col min="8202" max="8448" width="9.33203125" style="28"/>
    <col min="8449" max="8449" width="37.1640625" style="28" customWidth="1"/>
    <col min="8450" max="8450" width="70.5" style="28" customWidth="1"/>
    <col min="8451" max="8451" width="18.6640625" style="28" bestFit="1" customWidth="1"/>
    <col min="8452" max="8452" width="20.5" style="28" customWidth="1"/>
    <col min="8453" max="8453" width="18" style="28" customWidth="1"/>
    <col min="8454" max="8454" width="24" style="28" customWidth="1"/>
    <col min="8455" max="8455" width="17.33203125" style="28" customWidth="1"/>
    <col min="8456" max="8456" width="17.5" style="28" customWidth="1"/>
    <col min="8457" max="8457" width="17" style="28" bestFit="1" customWidth="1"/>
    <col min="8458" max="8704" width="9.33203125" style="28"/>
    <col min="8705" max="8705" width="37.1640625" style="28" customWidth="1"/>
    <col min="8706" max="8706" width="70.5" style="28" customWidth="1"/>
    <col min="8707" max="8707" width="18.6640625" style="28" bestFit="1" customWidth="1"/>
    <col min="8708" max="8708" width="20.5" style="28" customWidth="1"/>
    <col min="8709" max="8709" width="18" style="28" customWidth="1"/>
    <col min="8710" max="8710" width="24" style="28" customWidth="1"/>
    <col min="8711" max="8711" width="17.33203125" style="28" customWidth="1"/>
    <col min="8712" max="8712" width="17.5" style="28" customWidth="1"/>
    <col min="8713" max="8713" width="17" style="28" bestFit="1" customWidth="1"/>
    <col min="8714" max="8960" width="9.33203125" style="28"/>
    <col min="8961" max="8961" width="37.1640625" style="28" customWidth="1"/>
    <col min="8962" max="8962" width="70.5" style="28" customWidth="1"/>
    <col min="8963" max="8963" width="18.6640625" style="28" bestFit="1" customWidth="1"/>
    <col min="8964" max="8964" width="20.5" style="28" customWidth="1"/>
    <col min="8965" max="8965" width="18" style="28" customWidth="1"/>
    <col min="8966" max="8966" width="24" style="28" customWidth="1"/>
    <col min="8967" max="8967" width="17.33203125" style="28" customWidth="1"/>
    <col min="8968" max="8968" width="17.5" style="28" customWidth="1"/>
    <col min="8969" max="8969" width="17" style="28" bestFit="1" customWidth="1"/>
    <col min="8970" max="9216" width="9.33203125" style="28"/>
    <col min="9217" max="9217" width="37.1640625" style="28" customWidth="1"/>
    <col min="9218" max="9218" width="70.5" style="28" customWidth="1"/>
    <col min="9219" max="9219" width="18.6640625" style="28" bestFit="1" customWidth="1"/>
    <col min="9220" max="9220" width="20.5" style="28" customWidth="1"/>
    <col min="9221" max="9221" width="18" style="28" customWidth="1"/>
    <col min="9222" max="9222" width="24" style="28" customWidth="1"/>
    <col min="9223" max="9223" width="17.33203125" style="28" customWidth="1"/>
    <col min="9224" max="9224" width="17.5" style="28" customWidth="1"/>
    <col min="9225" max="9225" width="17" style="28" bestFit="1" customWidth="1"/>
    <col min="9226" max="9472" width="9.33203125" style="28"/>
    <col min="9473" max="9473" width="37.1640625" style="28" customWidth="1"/>
    <col min="9474" max="9474" width="70.5" style="28" customWidth="1"/>
    <col min="9475" max="9475" width="18.6640625" style="28" bestFit="1" customWidth="1"/>
    <col min="9476" max="9476" width="20.5" style="28" customWidth="1"/>
    <col min="9477" max="9477" width="18" style="28" customWidth="1"/>
    <col min="9478" max="9478" width="24" style="28" customWidth="1"/>
    <col min="9479" max="9479" width="17.33203125" style="28" customWidth="1"/>
    <col min="9480" max="9480" width="17.5" style="28" customWidth="1"/>
    <col min="9481" max="9481" width="17" style="28" bestFit="1" customWidth="1"/>
    <col min="9482" max="9728" width="9.33203125" style="28"/>
    <col min="9729" max="9729" width="37.1640625" style="28" customWidth="1"/>
    <col min="9730" max="9730" width="70.5" style="28" customWidth="1"/>
    <col min="9731" max="9731" width="18.6640625" style="28" bestFit="1" customWidth="1"/>
    <col min="9732" max="9732" width="20.5" style="28" customWidth="1"/>
    <col min="9733" max="9733" width="18" style="28" customWidth="1"/>
    <col min="9734" max="9734" width="24" style="28" customWidth="1"/>
    <col min="9735" max="9735" width="17.33203125" style="28" customWidth="1"/>
    <col min="9736" max="9736" width="17.5" style="28" customWidth="1"/>
    <col min="9737" max="9737" width="17" style="28" bestFit="1" customWidth="1"/>
    <col min="9738" max="9984" width="9.33203125" style="28"/>
    <col min="9985" max="9985" width="37.1640625" style="28" customWidth="1"/>
    <col min="9986" max="9986" width="70.5" style="28" customWidth="1"/>
    <col min="9987" max="9987" width="18.6640625" style="28" bestFit="1" customWidth="1"/>
    <col min="9988" max="9988" width="20.5" style="28" customWidth="1"/>
    <col min="9989" max="9989" width="18" style="28" customWidth="1"/>
    <col min="9990" max="9990" width="24" style="28" customWidth="1"/>
    <col min="9991" max="9991" width="17.33203125" style="28" customWidth="1"/>
    <col min="9992" max="9992" width="17.5" style="28" customWidth="1"/>
    <col min="9993" max="9993" width="17" style="28" bestFit="1" customWidth="1"/>
    <col min="9994" max="10240" width="9.33203125" style="28"/>
    <col min="10241" max="10241" width="37.1640625" style="28" customWidth="1"/>
    <col min="10242" max="10242" width="70.5" style="28" customWidth="1"/>
    <col min="10243" max="10243" width="18.6640625" style="28" bestFit="1" customWidth="1"/>
    <col min="10244" max="10244" width="20.5" style="28" customWidth="1"/>
    <col min="10245" max="10245" width="18" style="28" customWidth="1"/>
    <col min="10246" max="10246" width="24" style="28" customWidth="1"/>
    <col min="10247" max="10247" width="17.33203125" style="28" customWidth="1"/>
    <col min="10248" max="10248" width="17.5" style="28" customWidth="1"/>
    <col min="10249" max="10249" width="17" style="28" bestFit="1" customWidth="1"/>
    <col min="10250" max="10496" width="9.33203125" style="28"/>
    <col min="10497" max="10497" width="37.1640625" style="28" customWidth="1"/>
    <col min="10498" max="10498" width="70.5" style="28" customWidth="1"/>
    <col min="10499" max="10499" width="18.6640625" style="28" bestFit="1" customWidth="1"/>
    <col min="10500" max="10500" width="20.5" style="28" customWidth="1"/>
    <col min="10501" max="10501" width="18" style="28" customWidth="1"/>
    <col min="10502" max="10502" width="24" style="28" customWidth="1"/>
    <col min="10503" max="10503" width="17.33203125" style="28" customWidth="1"/>
    <col min="10504" max="10504" width="17.5" style="28" customWidth="1"/>
    <col min="10505" max="10505" width="17" style="28" bestFit="1" customWidth="1"/>
    <col min="10506" max="10752" width="9.33203125" style="28"/>
    <col min="10753" max="10753" width="37.1640625" style="28" customWidth="1"/>
    <col min="10754" max="10754" width="70.5" style="28" customWidth="1"/>
    <col min="10755" max="10755" width="18.6640625" style="28" bestFit="1" customWidth="1"/>
    <col min="10756" max="10756" width="20.5" style="28" customWidth="1"/>
    <col min="10757" max="10757" width="18" style="28" customWidth="1"/>
    <col min="10758" max="10758" width="24" style="28" customWidth="1"/>
    <col min="10759" max="10759" width="17.33203125" style="28" customWidth="1"/>
    <col min="10760" max="10760" width="17.5" style="28" customWidth="1"/>
    <col min="10761" max="10761" width="17" style="28" bestFit="1" customWidth="1"/>
    <col min="10762" max="11008" width="9.33203125" style="28"/>
    <col min="11009" max="11009" width="37.1640625" style="28" customWidth="1"/>
    <col min="11010" max="11010" width="70.5" style="28" customWidth="1"/>
    <col min="11011" max="11011" width="18.6640625" style="28" bestFit="1" customWidth="1"/>
    <col min="11012" max="11012" width="20.5" style="28" customWidth="1"/>
    <col min="11013" max="11013" width="18" style="28" customWidth="1"/>
    <col min="11014" max="11014" width="24" style="28" customWidth="1"/>
    <col min="11015" max="11015" width="17.33203125" style="28" customWidth="1"/>
    <col min="11016" max="11016" width="17.5" style="28" customWidth="1"/>
    <col min="11017" max="11017" width="17" style="28" bestFit="1" customWidth="1"/>
    <col min="11018" max="11264" width="9.33203125" style="28"/>
    <col min="11265" max="11265" width="37.1640625" style="28" customWidth="1"/>
    <col min="11266" max="11266" width="70.5" style="28" customWidth="1"/>
    <col min="11267" max="11267" width="18.6640625" style="28" bestFit="1" customWidth="1"/>
    <col min="11268" max="11268" width="20.5" style="28" customWidth="1"/>
    <col min="11269" max="11269" width="18" style="28" customWidth="1"/>
    <col min="11270" max="11270" width="24" style="28" customWidth="1"/>
    <col min="11271" max="11271" width="17.33203125" style="28" customWidth="1"/>
    <col min="11272" max="11272" width="17.5" style="28" customWidth="1"/>
    <col min="11273" max="11273" width="17" style="28" bestFit="1" customWidth="1"/>
    <col min="11274" max="11520" width="9.33203125" style="28"/>
    <col min="11521" max="11521" width="37.1640625" style="28" customWidth="1"/>
    <col min="11522" max="11522" width="70.5" style="28" customWidth="1"/>
    <col min="11523" max="11523" width="18.6640625" style="28" bestFit="1" customWidth="1"/>
    <col min="11524" max="11524" width="20.5" style="28" customWidth="1"/>
    <col min="11525" max="11525" width="18" style="28" customWidth="1"/>
    <col min="11526" max="11526" width="24" style="28" customWidth="1"/>
    <col min="11527" max="11527" width="17.33203125" style="28" customWidth="1"/>
    <col min="11528" max="11528" width="17.5" style="28" customWidth="1"/>
    <col min="11529" max="11529" width="17" style="28" bestFit="1" customWidth="1"/>
    <col min="11530" max="11776" width="9.33203125" style="28"/>
    <col min="11777" max="11777" width="37.1640625" style="28" customWidth="1"/>
    <col min="11778" max="11778" width="70.5" style="28" customWidth="1"/>
    <col min="11779" max="11779" width="18.6640625" style="28" bestFit="1" customWidth="1"/>
    <col min="11780" max="11780" width="20.5" style="28" customWidth="1"/>
    <col min="11781" max="11781" width="18" style="28" customWidth="1"/>
    <col min="11782" max="11782" width="24" style="28" customWidth="1"/>
    <col min="11783" max="11783" width="17.33203125" style="28" customWidth="1"/>
    <col min="11784" max="11784" width="17.5" style="28" customWidth="1"/>
    <col min="11785" max="11785" width="17" style="28" bestFit="1" customWidth="1"/>
    <col min="11786" max="12032" width="9.33203125" style="28"/>
    <col min="12033" max="12033" width="37.1640625" style="28" customWidth="1"/>
    <col min="12034" max="12034" width="70.5" style="28" customWidth="1"/>
    <col min="12035" max="12035" width="18.6640625" style="28" bestFit="1" customWidth="1"/>
    <col min="12036" max="12036" width="20.5" style="28" customWidth="1"/>
    <col min="12037" max="12037" width="18" style="28" customWidth="1"/>
    <col min="12038" max="12038" width="24" style="28" customWidth="1"/>
    <col min="12039" max="12039" width="17.33203125" style="28" customWidth="1"/>
    <col min="12040" max="12040" width="17.5" style="28" customWidth="1"/>
    <col min="12041" max="12041" width="17" style="28" bestFit="1" customWidth="1"/>
    <col min="12042" max="12288" width="9.33203125" style="28"/>
    <col min="12289" max="12289" width="37.1640625" style="28" customWidth="1"/>
    <col min="12290" max="12290" width="70.5" style="28" customWidth="1"/>
    <col min="12291" max="12291" width="18.6640625" style="28" bestFit="1" customWidth="1"/>
    <col min="12292" max="12292" width="20.5" style="28" customWidth="1"/>
    <col min="12293" max="12293" width="18" style="28" customWidth="1"/>
    <col min="12294" max="12294" width="24" style="28" customWidth="1"/>
    <col min="12295" max="12295" width="17.33203125" style="28" customWidth="1"/>
    <col min="12296" max="12296" width="17.5" style="28" customWidth="1"/>
    <col min="12297" max="12297" width="17" style="28" bestFit="1" customWidth="1"/>
    <col min="12298" max="12544" width="9.33203125" style="28"/>
    <col min="12545" max="12545" width="37.1640625" style="28" customWidth="1"/>
    <col min="12546" max="12546" width="70.5" style="28" customWidth="1"/>
    <col min="12547" max="12547" width="18.6640625" style="28" bestFit="1" customWidth="1"/>
    <col min="12548" max="12548" width="20.5" style="28" customWidth="1"/>
    <col min="12549" max="12549" width="18" style="28" customWidth="1"/>
    <col min="12550" max="12550" width="24" style="28" customWidth="1"/>
    <col min="12551" max="12551" width="17.33203125" style="28" customWidth="1"/>
    <col min="12552" max="12552" width="17.5" style="28" customWidth="1"/>
    <col min="12553" max="12553" width="17" style="28" bestFit="1" customWidth="1"/>
    <col min="12554" max="12800" width="9.33203125" style="28"/>
    <col min="12801" max="12801" width="37.1640625" style="28" customWidth="1"/>
    <col min="12802" max="12802" width="70.5" style="28" customWidth="1"/>
    <col min="12803" max="12803" width="18.6640625" style="28" bestFit="1" customWidth="1"/>
    <col min="12804" max="12804" width="20.5" style="28" customWidth="1"/>
    <col min="12805" max="12805" width="18" style="28" customWidth="1"/>
    <col min="12806" max="12806" width="24" style="28" customWidth="1"/>
    <col min="12807" max="12807" width="17.33203125" style="28" customWidth="1"/>
    <col min="12808" max="12808" width="17.5" style="28" customWidth="1"/>
    <col min="12809" max="12809" width="17" style="28" bestFit="1" customWidth="1"/>
    <col min="12810" max="13056" width="9.33203125" style="28"/>
    <col min="13057" max="13057" width="37.1640625" style="28" customWidth="1"/>
    <col min="13058" max="13058" width="70.5" style="28" customWidth="1"/>
    <col min="13059" max="13059" width="18.6640625" style="28" bestFit="1" customWidth="1"/>
    <col min="13060" max="13060" width="20.5" style="28" customWidth="1"/>
    <col min="13061" max="13061" width="18" style="28" customWidth="1"/>
    <col min="13062" max="13062" width="24" style="28" customWidth="1"/>
    <col min="13063" max="13063" width="17.33203125" style="28" customWidth="1"/>
    <col min="13064" max="13064" width="17.5" style="28" customWidth="1"/>
    <col min="13065" max="13065" width="17" style="28" bestFit="1" customWidth="1"/>
    <col min="13066" max="13312" width="9.33203125" style="28"/>
    <col min="13313" max="13313" width="37.1640625" style="28" customWidth="1"/>
    <col min="13314" max="13314" width="70.5" style="28" customWidth="1"/>
    <col min="13315" max="13315" width="18.6640625" style="28" bestFit="1" customWidth="1"/>
    <col min="13316" max="13316" width="20.5" style="28" customWidth="1"/>
    <col min="13317" max="13317" width="18" style="28" customWidth="1"/>
    <col min="13318" max="13318" width="24" style="28" customWidth="1"/>
    <col min="13319" max="13319" width="17.33203125" style="28" customWidth="1"/>
    <col min="13320" max="13320" width="17.5" style="28" customWidth="1"/>
    <col min="13321" max="13321" width="17" style="28" bestFit="1" customWidth="1"/>
    <col min="13322" max="13568" width="9.33203125" style="28"/>
    <col min="13569" max="13569" width="37.1640625" style="28" customWidth="1"/>
    <col min="13570" max="13570" width="70.5" style="28" customWidth="1"/>
    <col min="13571" max="13571" width="18.6640625" style="28" bestFit="1" customWidth="1"/>
    <col min="13572" max="13572" width="20.5" style="28" customWidth="1"/>
    <col min="13573" max="13573" width="18" style="28" customWidth="1"/>
    <col min="13574" max="13574" width="24" style="28" customWidth="1"/>
    <col min="13575" max="13575" width="17.33203125" style="28" customWidth="1"/>
    <col min="13576" max="13576" width="17.5" style="28" customWidth="1"/>
    <col min="13577" max="13577" width="17" style="28" bestFit="1" customWidth="1"/>
    <col min="13578" max="13824" width="9.33203125" style="28"/>
    <col min="13825" max="13825" width="37.1640625" style="28" customWidth="1"/>
    <col min="13826" max="13826" width="70.5" style="28" customWidth="1"/>
    <col min="13827" max="13827" width="18.6640625" style="28" bestFit="1" customWidth="1"/>
    <col min="13828" max="13828" width="20.5" style="28" customWidth="1"/>
    <col min="13829" max="13829" width="18" style="28" customWidth="1"/>
    <col min="13830" max="13830" width="24" style="28" customWidth="1"/>
    <col min="13831" max="13831" width="17.33203125" style="28" customWidth="1"/>
    <col min="13832" max="13832" width="17.5" style="28" customWidth="1"/>
    <col min="13833" max="13833" width="17" style="28" bestFit="1" customWidth="1"/>
    <col min="13834" max="14080" width="9.33203125" style="28"/>
    <col min="14081" max="14081" width="37.1640625" style="28" customWidth="1"/>
    <col min="14082" max="14082" width="70.5" style="28" customWidth="1"/>
    <col min="14083" max="14083" width="18.6640625" style="28" bestFit="1" customWidth="1"/>
    <col min="14084" max="14084" width="20.5" style="28" customWidth="1"/>
    <col min="14085" max="14085" width="18" style="28" customWidth="1"/>
    <col min="14086" max="14086" width="24" style="28" customWidth="1"/>
    <col min="14087" max="14087" width="17.33203125" style="28" customWidth="1"/>
    <col min="14088" max="14088" width="17.5" style="28" customWidth="1"/>
    <col min="14089" max="14089" width="17" style="28" bestFit="1" customWidth="1"/>
    <col min="14090" max="14336" width="9.33203125" style="28"/>
    <col min="14337" max="14337" width="37.1640625" style="28" customWidth="1"/>
    <col min="14338" max="14338" width="70.5" style="28" customWidth="1"/>
    <col min="14339" max="14339" width="18.6640625" style="28" bestFit="1" customWidth="1"/>
    <col min="14340" max="14340" width="20.5" style="28" customWidth="1"/>
    <col min="14341" max="14341" width="18" style="28" customWidth="1"/>
    <col min="14342" max="14342" width="24" style="28" customWidth="1"/>
    <col min="14343" max="14343" width="17.33203125" style="28" customWidth="1"/>
    <col min="14344" max="14344" width="17.5" style="28" customWidth="1"/>
    <col min="14345" max="14345" width="17" style="28" bestFit="1" customWidth="1"/>
    <col min="14346" max="14592" width="9.33203125" style="28"/>
    <col min="14593" max="14593" width="37.1640625" style="28" customWidth="1"/>
    <col min="14594" max="14594" width="70.5" style="28" customWidth="1"/>
    <col min="14595" max="14595" width="18.6640625" style="28" bestFit="1" customWidth="1"/>
    <col min="14596" max="14596" width="20.5" style="28" customWidth="1"/>
    <col min="14597" max="14597" width="18" style="28" customWidth="1"/>
    <col min="14598" max="14598" width="24" style="28" customWidth="1"/>
    <col min="14599" max="14599" width="17.33203125" style="28" customWidth="1"/>
    <col min="14600" max="14600" width="17.5" style="28" customWidth="1"/>
    <col min="14601" max="14601" width="17" style="28" bestFit="1" customWidth="1"/>
    <col min="14602" max="14848" width="9.33203125" style="28"/>
    <col min="14849" max="14849" width="37.1640625" style="28" customWidth="1"/>
    <col min="14850" max="14850" width="70.5" style="28" customWidth="1"/>
    <col min="14851" max="14851" width="18.6640625" style="28" bestFit="1" customWidth="1"/>
    <col min="14852" max="14852" width="20.5" style="28" customWidth="1"/>
    <col min="14853" max="14853" width="18" style="28" customWidth="1"/>
    <col min="14854" max="14854" width="24" style="28" customWidth="1"/>
    <col min="14855" max="14855" width="17.33203125" style="28" customWidth="1"/>
    <col min="14856" max="14856" width="17.5" style="28" customWidth="1"/>
    <col min="14857" max="14857" width="17" style="28" bestFit="1" customWidth="1"/>
    <col min="14858" max="15104" width="9.33203125" style="28"/>
    <col min="15105" max="15105" width="37.1640625" style="28" customWidth="1"/>
    <col min="15106" max="15106" width="70.5" style="28" customWidth="1"/>
    <col min="15107" max="15107" width="18.6640625" style="28" bestFit="1" customWidth="1"/>
    <col min="15108" max="15108" width="20.5" style="28" customWidth="1"/>
    <col min="15109" max="15109" width="18" style="28" customWidth="1"/>
    <col min="15110" max="15110" width="24" style="28" customWidth="1"/>
    <col min="15111" max="15111" width="17.33203125" style="28" customWidth="1"/>
    <col min="15112" max="15112" width="17.5" style="28" customWidth="1"/>
    <col min="15113" max="15113" width="17" style="28" bestFit="1" customWidth="1"/>
    <col min="15114" max="15360" width="9.33203125" style="28"/>
    <col min="15361" max="15361" width="37.1640625" style="28" customWidth="1"/>
    <col min="15362" max="15362" width="70.5" style="28" customWidth="1"/>
    <col min="15363" max="15363" width="18.6640625" style="28" bestFit="1" customWidth="1"/>
    <col min="15364" max="15364" width="20.5" style="28" customWidth="1"/>
    <col min="15365" max="15365" width="18" style="28" customWidth="1"/>
    <col min="15366" max="15366" width="24" style="28" customWidth="1"/>
    <col min="15367" max="15367" width="17.33203125" style="28" customWidth="1"/>
    <col min="15368" max="15368" width="17.5" style="28" customWidth="1"/>
    <col min="15369" max="15369" width="17" style="28" bestFit="1" customWidth="1"/>
    <col min="15370" max="15616" width="9.33203125" style="28"/>
    <col min="15617" max="15617" width="37.1640625" style="28" customWidth="1"/>
    <col min="15618" max="15618" width="70.5" style="28" customWidth="1"/>
    <col min="15619" max="15619" width="18.6640625" style="28" bestFit="1" customWidth="1"/>
    <col min="15620" max="15620" width="20.5" style="28" customWidth="1"/>
    <col min="15621" max="15621" width="18" style="28" customWidth="1"/>
    <col min="15622" max="15622" width="24" style="28" customWidth="1"/>
    <col min="15623" max="15623" width="17.33203125" style="28" customWidth="1"/>
    <col min="15624" max="15624" width="17.5" style="28" customWidth="1"/>
    <col min="15625" max="15625" width="17" style="28" bestFit="1" customWidth="1"/>
    <col min="15626" max="15872" width="9.33203125" style="28"/>
    <col min="15873" max="15873" width="37.1640625" style="28" customWidth="1"/>
    <col min="15874" max="15874" width="70.5" style="28" customWidth="1"/>
    <col min="15875" max="15875" width="18.6640625" style="28" bestFit="1" customWidth="1"/>
    <col min="15876" max="15876" width="20.5" style="28" customWidth="1"/>
    <col min="15877" max="15877" width="18" style="28" customWidth="1"/>
    <col min="15878" max="15878" width="24" style="28" customWidth="1"/>
    <col min="15879" max="15879" width="17.33203125" style="28" customWidth="1"/>
    <col min="15880" max="15880" width="17.5" style="28" customWidth="1"/>
    <col min="15881" max="15881" width="17" style="28" bestFit="1" customWidth="1"/>
    <col min="15882" max="16128" width="9.33203125" style="28"/>
    <col min="16129" max="16129" width="37.1640625" style="28" customWidth="1"/>
    <col min="16130" max="16130" width="70.5" style="28" customWidth="1"/>
    <col min="16131" max="16131" width="18.6640625" style="28" bestFit="1" customWidth="1"/>
    <col min="16132" max="16132" width="20.5" style="28" customWidth="1"/>
    <col min="16133" max="16133" width="18" style="28" customWidth="1"/>
    <col min="16134" max="16134" width="24" style="28" customWidth="1"/>
    <col min="16135" max="16135" width="17.33203125" style="28" customWidth="1"/>
    <col min="16136" max="16136" width="17.5" style="28" customWidth="1"/>
    <col min="16137" max="16137" width="17" style="28" bestFit="1" customWidth="1"/>
    <col min="16138" max="16384" width="9.33203125" style="28"/>
  </cols>
  <sheetData>
    <row r="1" spans="1:9" ht="15.75" customHeight="1" x14ac:dyDescent="0.25">
      <c r="B1" s="29"/>
      <c r="C1" s="532" t="s">
        <v>613</v>
      </c>
      <c r="D1" s="533"/>
      <c r="E1" s="533"/>
      <c r="F1" s="30"/>
    </row>
    <row r="2" spans="1:9" ht="15.75" x14ac:dyDescent="0.25">
      <c r="A2" s="31"/>
      <c r="B2" s="32"/>
      <c r="C2" s="533"/>
      <c r="D2" s="533"/>
      <c r="E2" s="533"/>
      <c r="F2" s="30"/>
    </row>
    <row r="3" spans="1:9" ht="15.75" customHeight="1" x14ac:dyDescent="0.2">
      <c r="B3" s="32"/>
      <c r="C3" s="533"/>
      <c r="D3" s="533"/>
      <c r="E3" s="533"/>
      <c r="F3" s="30"/>
    </row>
    <row r="4" spans="1:9" ht="15.75" x14ac:dyDescent="0.25">
      <c r="B4" s="31"/>
      <c r="C4" s="533"/>
      <c r="D4" s="533"/>
      <c r="E4" s="533"/>
      <c r="F4" s="30"/>
    </row>
    <row r="5" spans="1:9" ht="49.5" customHeight="1" x14ac:dyDescent="0.25">
      <c r="B5" s="31"/>
      <c r="C5" s="533"/>
      <c r="D5" s="533"/>
      <c r="E5" s="533"/>
      <c r="F5" s="30"/>
    </row>
    <row r="6" spans="1:9" ht="12.75" customHeight="1" x14ac:dyDescent="0.2">
      <c r="A6" s="33"/>
      <c r="B6" s="34"/>
      <c r="C6" s="34"/>
      <c r="D6" s="34"/>
      <c r="E6" s="34"/>
      <c r="F6" s="30"/>
    </row>
    <row r="7" spans="1:9" ht="52.5" customHeight="1" x14ac:dyDescent="0.2">
      <c r="A7" s="537" t="s">
        <v>577</v>
      </c>
      <c r="B7" s="537"/>
      <c r="C7" s="537"/>
      <c r="D7" s="537"/>
      <c r="E7" s="537"/>
      <c r="F7" s="30"/>
    </row>
    <row r="8" spans="1:9" x14ac:dyDescent="0.2">
      <c r="A8" s="35"/>
      <c r="B8" s="30"/>
      <c r="C8" s="30"/>
      <c r="D8" s="30"/>
      <c r="E8" s="30"/>
      <c r="F8" s="36"/>
    </row>
    <row r="9" spans="1:9" ht="36.75" customHeight="1" x14ac:dyDescent="0.25">
      <c r="A9" s="534" t="s">
        <v>25</v>
      </c>
      <c r="B9" s="535" t="s">
        <v>26</v>
      </c>
      <c r="C9" s="534" t="s">
        <v>27</v>
      </c>
      <c r="D9" s="534"/>
      <c r="E9" s="534"/>
      <c r="F9" s="37"/>
      <c r="H9" s="38"/>
      <c r="I9" s="39"/>
    </row>
    <row r="10" spans="1:9" ht="36" customHeight="1" x14ac:dyDescent="0.2">
      <c r="A10" s="534"/>
      <c r="B10" s="535"/>
      <c r="C10" s="411" t="s">
        <v>380</v>
      </c>
      <c r="D10" s="411" t="s">
        <v>434</v>
      </c>
      <c r="E10" s="411" t="s">
        <v>569</v>
      </c>
      <c r="F10" s="40"/>
      <c r="H10" s="39"/>
      <c r="I10" s="39"/>
    </row>
    <row r="11" spans="1:9" ht="15.75" x14ac:dyDescent="0.25">
      <c r="A11" s="41" t="s">
        <v>8</v>
      </c>
      <c r="B11" s="42" t="s">
        <v>9</v>
      </c>
      <c r="C11" s="42" t="s">
        <v>10</v>
      </c>
      <c r="D11" s="42" t="s">
        <v>11</v>
      </c>
      <c r="E11" s="43">
        <v>5</v>
      </c>
      <c r="F11" s="40"/>
      <c r="H11" s="39"/>
      <c r="I11" s="39"/>
    </row>
    <row r="12" spans="1:9" ht="31.5" x14ac:dyDescent="0.25">
      <c r="A12" s="44" t="s">
        <v>264</v>
      </c>
      <c r="B12" s="45" t="s">
        <v>265</v>
      </c>
      <c r="C12" s="159">
        <f>C13+C17</f>
        <v>-906.6</v>
      </c>
      <c r="D12" s="78">
        <f>D13+D17</f>
        <v>-1134.9000000000001</v>
      </c>
      <c r="E12" s="78">
        <f>E13+E17</f>
        <v>-1363.3</v>
      </c>
      <c r="F12" s="46"/>
      <c r="G12" s="46"/>
      <c r="H12" s="46"/>
    </row>
    <row r="13" spans="1:9" s="49" customFormat="1" ht="31.5" x14ac:dyDescent="0.25">
      <c r="A13" s="47" t="s">
        <v>266</v>
      </c>
      <c r="B13" s="79" t="s">
        <v>267</v>
      </c>
      <c r="C13" s="48">
        <v>-913.6</v>
      </c>
      <c r="D13" s="48">
        <v>-1141.9000000000001</v>
      </c>
      <c r="E13" s="48">
        <v>-1370.3</v>
      </c>
    </row>
    <row r="14" spans="1:9" s="49" customFormat="1" ht="47.25" x14ac:dyDescent="0.25">
      <c r="A14" s="47" t="s">
        <v>306</v>
      </c>
      <c r="B14" s="79" t="s">
        <v>305</v>
      </c>
      <c r="C14" s="48">
        <v>-913.6</v>
      </c>
      <c r="D14" s="48">
        <v>-1141.9000000000001</v>
      </c>
      <c r="E14" s="48">
        <v>-1370.3</v>
      </c>
    </row>
    <row r="15" spans="1:9" s="49" customFormat="1" ht="47.25" x14ac:dyDescent="0.25">
      <c r="A15" s="47" t="s">
        <v>268</v>
      </c>
      <c r="B15" s="50" t="s">
        <v>269</v>
      </c>
      <c r="C15" s="48">
        <v>-913.6</v>
      </c>
      <c r="D15" s="48">
        <v>-1141.9000000000001</v>
      </c>
      <c r="E15" s="48">
        <v>-1370.3</v>
      </c>
      <c r="F15" s="52"/>
    </row>
    <row r="16" spans="1:9" s="49" customFormat="1" ht="47.25" x14ac:dyDescent="0.25">
      <c r="A16" s="47" t="s">
        <v>270</v>
      </c>
      <c r="B16" s="50" t="s">
        <v>271</v>
      </c>
      <c r="C16" s="48">
        <v>-913.6</v>
      </c>
      <c r="D16" s="48">
        <v>-1141.9000000000001</v>
      </c>
      <c r="E16" s="48">
        <v>-1370.3</v>
      </c>
      <c r="F16" s="52"/>
    </row>
    <row r="17" spans="1:9" s="49" customFormat="1" ht="31.5" x14ac:dyDescent="0.25">
      <c r="A17" s="47" t="s">
        <v>308</v>
      </c>
      <c r="B17" s="79" t="s">
        <v>307</v>
      </c>
      <c r="C17" s="48">
        <v>7</v>
      </c>
      <c r="D17" s="48">
        <v>7</v>
      </c>
      <c r="E17" s="48">
        <v>7</v>
      </c>
    </row>
    <row r="18" spans="1:9" s="49" customFormat="1" ht="31.5" x14ac:dyDescent="0.25">
      <c r="A18" s="47" t="s">
        <v>272</v>
      </c>
      <c r="B18" s="79" t="s">
        <v>273</v>
      </c>
      <c r="C18" s="48">
        <v>7</v>
      </c>
      <c r="D18" s="48">
        <v>7</v>
      </c>
      <c r="E18" s="48">
        <v>7</v>
      </c>
    </row>
    <row r="19" spans="1:9" s="49" customFormat="1" ht="31.5" x14ac:dyDescent="0.25">
      <c r="A19" s="47" t="s">
        <v>309</v>
      </c>
      <c r="B19" s="79" t="s">
        <v>310</v>
      </c>
      <c r="C19" s="48">
        <v>7</v>
      </c>
      <c r="D19" s="48">
        <v>7</v>
      </c>
      <c r="E19" s="48">
        <v>7</v>
      </c>
    </row>
    <row r="20" spans="1:9" s="49" customFormat="1" ht="63" x14ac:dyDescent="0.25">
      <c r="A20" s="47" t="s">
        <v>274</v>
      </c>
      <c r="B20" s="79" t="s">
        <v>275</v>
      </c>
      <c r="C20" s="48">
        <v>7</v>
      </c>
      <c r="D20" s="48">
        <v>7</v>
      </c>
      <c r="E20" s="48">
        <v>7</v>
      </c>
    </row>
    <row r="21" spans="1:9" s="49" customFormat="1" ht="31.5" x14ac:dyDescent="0.25">
      <c r="A21" s="47" t="s">
        <v>276</v>
      </c>
      <c r="B21" s="79" t="s">
        <v>277</v>
      </c>
      <c r="C21" s="48">
        <v>0</v>
      </c>
      <c r="D21" s="48">
        <v>0</v>
      </c>
      <c r="E21" s="48">
        <v>0</v>
      </c>
      <c r="F21" s="53"/>
    </row>
    <row r="22" spans="1:9" s="49" customFormat="1" ht="15.75" x14ac:dyDescent="0.25">
      <c r="A22" s="47" t="s">
        <v>278</v>
      </c>
      <c r="B22" s="54" t="s">
        <v>279</v>
      </c>
      <c r="C22" s="51">
        <f t="shared" ref="C22:E24" si="0">C23</f>
        <v>-295872.3</v>
      </c>
      <c r="D22" s="51">
        <f t="shared" si="0"/>
        <v>-280050.2</v>
      </c>
      <c r="E22" s="51">
        <f t="shared" si="0"/>
        <v>-291070.89999999997</v>
      </c>
      <c r="F22" s="52"/>
    </row>
    <row r="23" spans="1:9" s="49" customFormat="1" ht="15.75" x14ac:dyDescent="0.25">
      <c r="A23" s="47" t="s">
        <v>280</v>
      </c>
      <c r="B23" s="54" t="s">
        <v>281</v>
      </c>
      <c r="C23" s="51">
        <f t="shared" si="0"/>
        <v>-295872.3</v>
      </c>
      <c r="D23" s="51">
        <f t="shared" si="0"/>
        <v>-280050.2</v>
      </c>
      <c r="E23" s="51">
        <f t="shared" si="0"/>
        <v>-291070.89999999997</v>
      </c>
      <c r="F23" s="53"/>
    </row>
    <row r="24" spans="1:9" s="49" customFormat="1" ht="31.5" x14ac:dyDescent="0.25">
      <c r="A24" s="47" t="s">
        <v>282</v>
      </c>
      <c r="B24" s="54" t="s">
        <v>283</v>
      </c>
      <c r="C24" s="51">
        <f t="shared" si="0"/>
        <v>-295872.3</v>
      </c>
      <c r="D24" s="51">
        <f t="shared" si="0"/>
        <v>-280050.2</v>
      </c>
      <c r="E24" s="51">
        <f t="shared" si="0"/>
        <v>-291070.89999999997</v>
      </c>
      <c r="F24" s="53"/>
    </row>
    <row r="25" spans="1:9" s="49" customFormat="1" ht="31.5" x14ac:dyDescent="0.25">
      <c r="A25" s="55" t="s">
        <v>284</v>
      </c>
      <c r="B25" s="54" t="s">
        <v>285</v>
      </c>
      <c r="C25" s="51">
        <f>-C26</f>
        <v>-295872.3</v>
      </c>
      <c r="D25" s="51">
        <f>-D26</f>
        <v>-280050.2</v>
      </c>
      <c r="E25" s="51">
        <f>-E26</f>
        <v>-291070.89999999997</v>
      </c>
      <c r="F25" s="56"/>
      <c r="G25" s="57"/>
    </row>
    <row r="26" spans="1:9" ht="15.75" x14ac:dyDescent="0.25">
      <c r="A26" s="47" t="s">
        <v>286</v>
      </c>
      <c r="B26" s="124" t="s">
        <v>287</v>
      </c>
      <c r="C26" s="51">
        <f>'Приложение 3'!L7+913.6</f>
        <v>295872.3</v>
      </c>
      <c r="D26" s="51">
        <f>'Приложение 3'!M7+1141.9</f>
        <v>280050.2</v>
      </c>
      <c r="E26" s="51">
        <f>'Приложение 3'!N7+1370.3</f>
        <v>291070.89999999997</v>
      </c>
      <c r="F26" s="536"/>
      <c r="G26" s="536"/>
      <c r="H26" s="58"/>
      <c r="I26" s="59"/>
    </row>
    <row r="27" spans="1:9" ht="15.75" x14ac:dyDescent="0.25">
      <c r="A27" s="47" t="s">
        <v>288</v>
      </c>
      <c r="B27" s="124" t="s">
        <v>311</v>
      </c>
      <c r="C27" s="51">
        <f t="shared" ref="C27" si="1">C26</f>
        <v>295872.3</v>
      </c>
      <c r="D27" s="51">
        <f t="shared" ref="D27:E29" si="2">D26</f>
        <v>280050.2</v>
      </c>
      <c r="E27" s="51">
        <f t="shared" si="2"/>
        <v>291070.89999999997</v>
      </c>
      <c r="F27" s="60"/>
      <c r="G27" s="60"/>
      <c r="H27" s="58"/>
      <c r="I27" s="59"/>
    </row>
    <row r="28" spans="1:9" ht="31.5" x14ac:dyDescent="0.25">
      <c r="A28" s="47" t="s">
        <v>289</v>
      </c>
      <c r="B28" s="124" t="s">
        <v>312</v>
      </c>
      <c r="C28" s="51">
        <f t="shared" ref="C28" si="3">C27</f>
        <v>295872.3</v>
      </c>
      <c r="D28" s="51">
        <f t="shared" si="2"/>
        <v>280050.2</v>
      </c>
      <c r="E28" s="51">
        <f t="shared" si="2"/>
        <v>291070.89999999997</v>
      </c>
      <c r="F28" s="60"/>
      <c r="G28" s="60"/>
      <c r="H28" s="58"/>
      <c r="I28" s="59"/>
    </row>
    <row r="29" spans="1:9" ht="31.5" x14ac:dyDescent="0.25">
      <c r="A29" s="61" t="s">
        <v>290</v>
      </c>
      <c r="B29" s="124" t="s">
        <v>313</v>
      </c>
      <c r="C29" s="51">
        <f t="shared" ref="C29" si="4">C28</f>
        <v>295872.3</v>
      </c>
      <c r="D29" s="51">
        <f t="shared" si="2"/>
        <v>280050.2</v>
      </c>
      <c r="E29" s="51">
        <f t="shared" si="2"/>
        <v>291070.89999999997</v>
      </c>
      <c r="F29" s="60"/>
      <c r="G29" s="60"/>
      <c r="H29" s="58"/>
      <c r="I29" s="59"/>
    </row>
    <row r="30" spans="1:9" ht="19.5" customHeight="1" x14ac:dyDescent="0.25">
      <c r="A30" s="61" t="s">
        <v>264</v>
      </c>
      <c r="B30" s="79" t="s">
        <v>291</v>
      </c>
      <c r="C30" s="51">
        <v>0</v>
      </c>
      <c r="D30" s="51">
        <v>0</v>
      </c>
      <c r="E30" s="51">
        <v>0</v>
      </c>
      <c r="F30" s="60"/>
      <c r="G30" s="60"/>
      <c r="H30" s="58"/>
      <c r="I30" s="59"/>
    </row>
    <row r="31" spans="1:9" ht="15.75" x14ac:dyDescent="0.25">
      <c r="A31" s="61"/>
      <c r="B31" s="79" t="s">
        <v>292</v>
      </c>
      <c r="C31" s="51"/>
      <c r="D31" s="51"/>
      <c r="E31" s="51"/>
      <c r="F31" s="60"/>
      <c r="G31" s="60"/>
      <c r="H31" s="58"/>
      <c r="I31" s="59"/>
    </row>
    <row r="32" spans="1:9" ht="15.75" x14ac:dyDescent="0.25">
      <c r="A32" s="61"/>
      <c r="B32" s="79" t="s">
        <v>293</v>
      </c>
      <c r="C32" s="51"/>
      <c r="D32" s="51"/>
      <c r="E32" s="51"/>
      <c r="F32" s="60"/>
      <c r="G32" s="60"/>
      <c r="H32" s="58"/>
      <c r="I32" s="59"/>
    </row>
    <row r="33" spans="1:6" ht="15.75" x14ac:dyDescent="0.25">
      <c r="A33" s="59"/>
      <c r="B33" s="64"/>
      <c r="C33" s="64"/>
      <c r="D33" s="64"/>
      <c r="E33" s="64"/>
    </row>
    <row r="34" spans="1:6" x14ac:dyDescent="0.2">
      <c r="C34" s="62"/>
      <c r="E34" s="62"/>
      <c r="F34" s="63"/>
    </row>
    <row r="35" spans="1:6" x14ac:dyDescent="0.2">
      <c r="C35" s="62"/>
    </row>
    <row r="36" spans="1:6" x14ac:dyDescent="0.2">
      <c r="C36" s="62"/>
      <c r="D36" s="62"/>
      <c r="E36" s="62"/>
    </row>
    <row r="37" spans="1:6" x14ac:dyDescent="0.2">
      <c r="C37" s="62"/>
      <c r="D37" s="62"/>
      <c r="E37" s="62"/>
    </row>
    <row r="38" spans="1:6" x14ac:dyDescent="0.2">
      <c r="C38" s="62"/>
      <c r="D38" s="62"/>
      <c r="E38" s="62"/>
    </row>
    <row r="39" spans="1:6" x14ac:dyDescent="0.2">
      <c r="C39" s="62"/>
    </row>
    <row r="40" spans="1:6" x14ac:dyDescent="0.2">
      <c r="C40" s="62"/>
    </row>
    <row r="43" spans="1:6" x14ac:dyDescent="0.2">
      <c r="C43" s="62"/>
    </row>
    <row r="44" spans="1:6" x14ac:dyDescent="0.2">
      <c r="C44" s="62"/>
      <c r="D44" s="65"/>
    </row>
    <row r="45" spans="1:6" x14ac:dyDescent="0.2">
      <c r="B45" s="62"/>
      <c r="C45" s="62"/>
      <c r="D45" s="66"/>
    </row>
    <row r="46" spans="1:6" x14ac:dyDescent="0.2">
      <c r="C46" s="62"/>
      <c r="D46" s="65"/>
    </row>
    <row r="47" spans="1:6" x14ac:dyDescent="0.2">
      <c r="C47" s="62"/>
    </row>
    <row r="48" spans="1:6" x14ac:dyDescent="0.2">
      <c r="D48" s="62"/>
    </row>
    <row r="49" spans="2:4" x14ac:dyDescent="0.2">
      <c r="D49" s="62"/>
    </row>
    <row r="50" spans="2:4" x14ac:dyDescent="0.2">
      <c r="B50" s="63"/>
      <c r="D50" s="62"/>
    </row>
    <row r="51" spans="2:4" x14ac:dyDescent="0.2">
      <c r="C51" s="67"/>
      <c r="D51" s="68"/>
    </row>
    <row r="52" spans="2:4" x14ac:dyDescent="0.2">
      <c r="D52" s="62"/>
    </row>
    <row r="53" spans="2:4" x14ac:dyDescent="0.2">
      <c r="D53" s="62"/>
    </row>
    <row r="54" spans="2:4" x14ac:dyDescent="0.2">
      <c r="D54" s="62"/>
    </row>
    <row r="55" spans="2:4" x14ac:dyDescent="0.2">
      <c r="D55" s="62"/>
    </row>
    <row r="56" spans="2:4" x14ac:dyDescent="0.2">
      <c r="D56" s="62"/>
    </row>
    <row r="58" spans="2:4" x14ac:dyDescent="0.2">
      <c r="C58" s="62"/>
    </row>
    <row r="59" spans="2:4" x14ac:dyDescent="0.2">
      <c r="C59" s="62"/>
    </row>
  </sheetData>
  <mergeCells count="6">
    <mergeCell ref="C1:E5"/>
    <mergeCell ref="A9:A10"/>
    <mergeCell ref="B9:B10"/>
    <mergeCell ref="C9:E9"/>
    <mergeCell ref="F26:G26"/>
    <mergeCell ref="A7:E7"/>
  </mergeCells>
  <conditionalFormatting sqref="A8">
    <cfRule type="expression" dxfId="3" priority="3" stopIfTrue="1">
      <formula>$F8&lt;&gt;""</formula>
    </cfRule>
  </conditionalFormatting>
  <conditionalFormatting sqref="A2 B1:C1 B2:B5">
    <cfRule type="expression" dxfId="2" priority="4" stopIfTrue="1">
      <formula>$G1&lt;&gt;""</formula>
    </cfRule>
  </conditionalFormatting>
  <conditionalFormatting sqref="A8">
    <cfRule type="expression" dxfId="1" priority="2" stopIfTrue="1">
      <formula>$F8&lt;&gt;""</formula>
    </cfRule>
  </conditionalFormatting>
  <conditionalFormatting sqref="A2 B1:C1 B2:B5">
    <cfRule type="expression" dxfId="0" priority="1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</vt:i4>
      </vt:variant>
    </vt:vector>
  </HeadingPairs>
  <TitlesOfParts>
    <vt:vector size="13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'Приложение 8'!Заголовки_для_печати</vt:lpstr>
      <vt:lpstr>'Приложение 2'!Область_печати</vt:lpstr>
      <vt:lpstr>'Приложение 3'!Область_печати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2026-01-21T08:36:52Z</dcterms:modified>
</cp:coreProperties>
</file>