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5180" windowHeight="7245"/>
  </bookViews>
  <sheets>
    <sheet name="Прил 4" sheetId="2" r:id="rId1"/>
  </sheets>
  <definedNames>
    <definedName name="_xlnm.Print_Titles" localSheetId="0">'Прил 4'!$8:$10</definedName>
  </definedNames>
  <calcPr calcId="145621"/>
</workbook>
</file>

<file path=xl/calcChain.xml><?xml version="1.0" encoding="utf-8"?>
<calcChain xmlns="http://schemas.openxmlformats.org/spreadsheetml/2006/main">
  <c r="I185" i="2" l="1"/>
  <c r="J192" i="2" l="1"/>
  <c r="J191" i="2"/>
  <c r="J190" i="2"/>
  <c r="J189" i="2"/>
  <c r="J188" i="2"/>
  <c r="J187" i="2"/>
  <c r="J186" i="2"/>
  <c r="J185" i="2"/>
  <c r="J193" i="2" s="1"/>
  <c r="I192" i="2"/>
  <c r="H192" i="2"/>
  <c r="G192" i="2"/>
  <c r="F192" i="2"/>
  <c r="E192" i="2"/>
  <c r="I191" i="2"/>
  <c r="H191" i="2"/>
  <c r="G191" i="2"/>
  <c r="F191" i="2"/>
  <c r="E191" i="2"/>
  <c r="I190" i="2"/>
  <c r="H190" i="2"/>
  <c r="G190" i="2"/>
  <c r="F190" i="2"/>
  <c r="E190" i="2"/>
  <c r="I189" i="2"/>
  <c r="H189" i="2"/>
  <c r="G189" i="2"/>
  <c r="F189" i="2"/>
  <c r="E189" i="2"/>
  <c r="I188" i="2"/>
  <c r="I193" i="2" s="1"/>
  <c r="H188" i="2"/>
  <c r="H193" i="2" s="1"/>
  <c r="G188" i="2"/>
  <c r="G193" i="2" s="1"/>
  <c r="F188" i="2"/>
  <c r="F193" i="2" s="1"/>
  <c r="E188" i="2"/>
  <c r="E193" i="2" s="1"/>
  <c r="D192" i="2"/>
  <c r="D191" i="2"/>
  <c r="D190" i="2"/>
  <c r="D189" i="2"/>
  <c r="D188" i="2"/>
  <c r="J180" i="2"/>
  <c r="I180" i="2"/>
  <c r="H180" i="2"/>
  <c r="G180" i="2"/>
  <c r="F180" i="2"/>
  <c r="E180" i="2"/>
  <c r="D180" i="2"/>
  <c r="J165" i="2"/>
  <c r="J172" i="2" s="1"/>
  <c r="J161" i="2"/>
  <c r="I161" i="2"/>
  <c r="H161" i="2"/>
  <c r="G161" i="2"/>
  <c r="F161" i="2"/>
  <c r="E161" i="2"/>
  <c r="D161" i="2"/>
  <c r="J158" i="2"/>
  <c r="I158" i="2"/>
  <c r="H158" i="2"/>
  <c r="G158" i="2"/>
  <c r="F158" i="2"/>
  <c r="E158" i="2"/>
  <c r="D158" i="2"/>
  <c r="J156" i="2"/>
  <c r="I156" i="2"/>
  <c r="H156" i="2"/>
  <c r="G156" i="2"/>
  <c r="F156" i="2"/>
  <c r="E156" i="2"/>
  <c r="D156" i="2"/>
  <c r="J154" i="2"/>
  <c r="I154" i="2"/>
  <c r="H154" i="2"/>
  <c r="G154" i="2"/>
  <c r="F154" i="2"/>
  <c r="E154" i="2"/>
  <c r="D154" i="2"/>
  <c r="J152" i="2"/>
  <c r="I152" i="2"/>
  <c r="H152" i="2"/>
  <c r="G152" i="2"/>
  <c r="F152" i="2"/>
  <c r="E152" i="2"/>
  <c r="D152" i="2"/>
  <c r="J150" i="2"/>
  <c r="I150" i="2"/>
  <c r="H150" i="2"/>
  <c r="G150" i="2"/>
  <c r="F150" i="2"/>
  <c r="E150" i="2"/>
  <c r="D150" i="2"/>
  <c r="J147" i="2"/>
  <c r="I147" i="2"/>
  <c r="J146" i="2"/>
  <c r="I146" i="2"/>
  <c r="J145" i="2"/>
  <c r="I145" i="2"/>
  <c r="J144" i="2"/>
  <c r="I144" i="2"/>
  <c r="J143" i="2"/>
  <c r="I143" i="2"/>
  <c r="J142" i="2"/>
  <c r="I142" i="2"/>
  <c r="J141" i="2"/>
  <c r="J148" i="2" s="1"/>
  <c r="I141" i="2"/>
  <c r="I148" i="2" s="1"/>
  <c r="J138" i="2"/>
  <c r="I138" i="2"/>
  <c r="H138" i="2"/>
  <c r="G138" i="2"/>
  <c r="F138" i="2"/>
  <c r="E138" i="2"/>
  <c r="D138" i="2"/>
  <c r="J136" i="2"/>
  <c r="I136" i="2"/>
  <c r="H136" i="2"/>
  <c r="G136" i="2"/>
  <c r="F136" i="2"/>
  <c r="E136" i="2"/>
  <c r="D136" i="2"/>
  <c r="J134" i="2"/>
  <c r="I134" i="2"/>
  <c r="H134" i="2"/>
  <c r="G134" i="2"/>
  <c r="F134" i="2"/>
  <c r="E134" i="2"/>
  <c r="D134" i="2"/>
  <c r="J132" i="2"/>
  <c r="I132" i="2"/>
  <c r="H132" i="2"/>
  <c r="G132" i="2"/>
  <c r="F132" i="2"/>
  <c r="E132" i="2"/>
  <c r="D132" i="2"/>
  <c r="J130" i="2"/>
  <c r="I130" i="2"/>
  <c r="H130" i="2"/>
  <c r="G130" i="2"/>
  <c r="F130" i="2"/>
  <c r="E130" i="2"/>
  <c r="D130" i="2"/>
  <c r="J128" i="2"/>
  <c r="I128" i="2"/>
  <c r="H128" i="2"/>
  <c r="G128" i="2"/>
  <c r="F128" i="2"/>
  <c r="E128" i="2"/>
  <c r="D128" i="2"/>
  <c r="J126" i="2"/>
  <c r="I126" i="2"/>
  <c r="H126" i="2"/>
  <c r="G126" i="2"/>
  <c r="F126" i="2"/>
  <c r="E126" i="2"/>
  <c r="D126" i="2"/>
  <c r="J124" i="2"/>
  <c r="I124" i="2"/>
  <c r="H124" i="2"/>
  <c r="G124" i="2"/>
  <c r="F124" i="2"/>
  <c r="E124" i="2"/>
  <c r="D124" i="2"/>
  <c r="J122" i="2"/>
  <c r="I122" i="2"/>
  <c r="H122" i="2"/>
  <c r="G122" i="2"/>
  <c r="F122" i="2"/>
  <c r="E122" i="2"/>
  <c r="D122" i="2"/>
  <c r="J120" i="2"/>
  <c r="I120" i="2"/>
  <c r="H120" i="2"/>
  <c r="G120" i="2"/>
  <c r="F120" i="2"/>
  <c r="E120" i="2"/>
  <c r="D120" i="2"/>
  <c r="J118" i="2"/>
  <c r="I118" i="2"/>
  <c r="H118" i="2"/>
  <c r="G118" i="2"/>
  <c r="F118" i="2"/>
  <c r="E118" i="2"/>
  <c r="D118" i="2"/>
  <c r="J116" i="2"/>
  <c r="I116" i="2"/>
  <c r="H116" i="2"/>
  <c r="G116" i="2"/>
  <c r="F116" i="2"/>
  <c r="E116" i="2"/>
  <c r="D116" i="2"/>
  <c r="I184" i="2"/>
  <c r="J104" i="2"/>
  <c r="I104" i="2"/>
  <c r="H104" i="2"/>
  <c r="E104" i="2"/>
  <c r="J102" i="2"/>
  <c r="I102" i="2"/>
  <c r="H102" i="2"/>
  <c r="E102" i="2"/>
  <c r="J100" i="2"/>
  <c r="I100" i="2"/>
  <c r="H100" i="2"/>
  <c r="E100" i="2"/>
  <c r="J98" i="2"/>
  <c r="I98" i="2"/>
  <c r="H98" i="2"/>
  <c r="E98" i="2"/>
  <c r="J96" i="2"/>
  <c r="I96" i="2"/>
  <c r="H96" i="2"/>
  <c r="G96" i="2"/>
  <c r="F96" i="2"/>
  <c r="E96" i="2"/>
  <c r="D96" i="2"/>
  <c r="J95" i="2"/>
  <c r="I95" i="2"/>
  <c r="H95" i="2"/>
  <c r="E95" i="2"/>
  <c r="J93" i="2"/>
  <c r="I93" i="2"/>
  <c r="H93" i="2"/>
  <c r="G93" i="2"/>
  <c r="F93" i="2"/>
  <c r="E93" i="2"/>
  <c r="D93" i="2"/>
  <c r="J91" i="2"/>
  <c r="I91" i="2"/>
  <c r="H91" i="2"/>
  <c r="G91" i="2"/>
  <c r="F91" i="2"/>
  <c r="E91" i="2"/>
  <c r="D91" i="2"/>
  <c r="J89" i="2"/>
  <c r="I89" i="2"/>
  <c r="H89" i="2"/>
  <c r="G89" i="2"/>
  <c r="F89" i="2"/>
  <c r="E89" i="2"/>
  <c r="D89" i="2"/>
  <c r="J88" i="2"/>
  <c r="I88" i="2"/>
  <c r="H88" i="2"/>
  <c r="E88" i="2"/>
  <c r="E86" i="2"/>
  <c r="J86" i="2" l="1"/>
  <c r="I86" i="2"/>
  <c r="H86" i="2"/>
  <c r="G86" i="2"/>
  <c r="F86" i="2"/>
  <c r="D86" i="2"/>
  <c r="J84" i="2"/>
  <c r="I84" i="2"/>
  <c r="H84" i="2"/>
  <c r="G84" i="2"/>
  <c r="F84" i="2"/>
  <c r="E84" i="2"/>
  <c r="J82" i="2"/>
  <c r="I82" i="2"/>
  <c r="H82" i="2"/>
  <c r="G82" i="2"/>
  <c r="F82" i="2"/>
  <c r="E82" i="2"/>
  <c r="J80" i="2"/>
  <c r="I80" i="2"/>
  <c r="H80" i="2"/>
  <c r="G80" i="2"/>
  <c r="F80" i="2"/>
  <c r="E80" i="2"/>
  <c r="G78" i="2" l="1"/>
  <c r="I77" i="2"/>
  <c r="H77" i="2"/>
  <c r="G77" i="2"/>
  <c r="F77" i="2"/>
  <c r="E77" i="2"/>
  <c r="I75" i="2"/>
  <c r="H75" i="2"/>
  <c r="G75" i="2"/>
  <c r="F75" i="2"/>
  <c r="E75" i="2"/>
  <c r="I74" i="2"/>
  <c r="H74" i="2"/>
  <c r="G74" i="2"/>
  <c r="F74" i="2"/>
  <c r="E74" i="2"/>
  <c r="I73" i="2"/>
  <c r="H73" i="2"/>
  <c r="G73" i="2"/>
  <c r="F73" i="2"/>
  <c r="E73" i="2"/>
  <c r="I72" i="2"/>
  <c r="H72" i="2"/>
  <c r="G72" i="2"/>
  <c r="F72" i="2"/>
  <c r="E72" i="2"/>
  <c r="I71" i="2"/>
  <c r="H71" i="2"/>
  <c r="G71" i="2"/>
  <c r="F71" i="2"/>
  <c r="E71" i="2"/>
  <c r="D77" i="2"/>
  <c r="D75" i="2"/>
  <c r="D74" i="2"/>
  <c r="D73" i="2"/>
  <c r="D72" i="2"/>
  <c r="D71" i="2"/>
  <c r="I70" i="2"/>
  <c r="H70" i="2"/>
  <c r="H185" i="2" s="1"/>
  <c r="G70" i="2"/>
  <c r="G185" i="2" s="1"/>
  <c r="F70" i="2"/>
  <c r="F185" i="2" s="1"/>
  <c r="E70" i="2"/>
  <c r="E185" i="2" s="1"/>
  <c r="D70" i="2"/>
  <c r="D185" i="2" s="1"/>
  <c r="H184" i="2" l="1"/>
  <c r="G184" i="2"/>
  <c r="E184" i="2"/>
  <c r="H53" i="2"/>
  <c r="D53" i="2"/>
  <c r="G109" i="2" l="1"/>
  <c r="D109" i="2"/>
  <c r="F109" i="2"/>
  <c r="E114" i="2"/>
  <c r="G95" i="2"/>
  <c r="G108" i="2" s="1"/>
  <c r="F95" i="2"/>
  <c r="F108" i="2" s="1"/>
  <c r="D95" i="2"/>
  <c r="D108" i="2" s="1"/>
  <c r="G88" i="2"/>
  <c r="G107" i="2" s="1"/>
  <c r="F88" i="2"/>
  <c r="F107" i="2" s="1"/>
  <c r="D85" i="2"/>
  <c r="D84" i="2" s="1"/>
  <c r="D83" i="2"/>
  <c r="D82" i="2" s="1"/>
  <c r="D81" i="2"/>
  <c r="D80" i="2" s="1"/>
  <c r="F114" i="2" l="1"/>
  <c r="G114" i="2"/>
  <c r="D88" i="2"/>
  <c r="D107" i="2" s="1"/>
  <c r="H144" i="2"/>
  <c r="G144" i="2"/>
  <c r="F144" i="2"/>
  <c r="E144" i="2"/>
  <c r="D144" i="2"/>
  <c r="F184" i="2" l="1"/>
  <c r="D184" i="2"/>
  <c r="I187" i="2" l="1"/>
  <c r="I65" i="2"/>
  <c r="H65" i="2"/>
  <c r="F65" i="2"/>
  <c r="E65" i="2"/>
  <c r="D65" i="2"/>
  <c r="I59" i="2"/>
  <c r="H59" i="2"/>
  <c r="F59" i="2"/>
  <c r="E59" i="2"/>
  <c r="D59" i="2"/>
  <c r="E78" i="2" l="1"/>
  <c r="H78" i="2"/>
  <c r="F78" i="2"/>
  <c r="I78" i="2"/>
  <c r="D78" i="2"/>
  <c r="I165" i="2"/>
  <c r="I172" i="2" s="1"/>
  <c r="H165" i="2"/>
  <c r="H172" i="2" s="1"/>
  <c r="G165" i="2"/>
  <c r="G172" i="2" s="1"/>
  <c r="F165" i="2"/>
  <c r="F172" i="2" s="1"/>
  <c r="E165" i="2"/>
  <c r="E172" i="2" s="1"/>
  <c r="D165" i="2"/>
  <c r="D172" i="2" s="1"/>
  <c r="H147" i="2"/>
  <c r="G147" i="2"/>
  <c r="F147" i="2"/>
  <c r="E147" i="2"/>
  <c r="H146" i="2"/>
  <c r="G146" i="2"/>
  <c r="F146" i="2"/>
  <c r="E146" i="2"/>
  <c r="H145" i="2"/>
  <c r="G145" i="2"/>
  <c r="F145" i="2"/>
  <c r="E145" i="2"/>
  <c r="H143" i="2"/>
  <c r="G143" i="2"/>
  <c r="F143" i="2"/>
  <c r="E143" i="2"/>
  <c r="H142" i="2"/>
  <c r="H187" i="2" s="1"/>
  <c r="G142" i="2"/>
  <c r="G187" i="2" s="1"/>
  <c r="F142" i="2"/>
  <c r="F187" i="2" s="1"/>
  <c r="E142" i="2"/>
  <c r="E187" i="2" s="1"/>
  <c r="H141" i="2"/>
  <c r="G141" i="2"/>
  <c r="F141" i="2"/>
  <c r="D147" i="2"/>
  <c r="D146" i="2"/>
  <c r="D145" i="2"/>
  <c r="D143" i="2"/>
  <c r="D142" i="2"/>
  <c r="D187" i="2" s="1"/>
  <c r="D141" i="2"/>
  <c r="D114" i="2"/>
  <c r="G186" i="2" l="1"/>
  <c r="D186" i="2"/>
  <c r="F186" i="2"/>
  <c r="H186" i="2"/>
  <c r="I186" i="2"/>
  <c r="E186" i="2"/>
  <c r="G148" i="2"/>
  <c r="E148" i="2"/>
  <c r="F148" i="2"/>
  <c r="H148" i="2"/>
  <c r="D148" i="2"/>
  <c r="D193" i="2"/>
</calcChain>
</file>

<file path=xl/sharedStrings.xml><?xml version="1.0" encoding="utf-8"?>
<sst xmlns="http://schemas.openxmlformats.org/spreadsheetml/2006/main" count="401" uniqueCount="106">
  <si>
    <t>Проекты федерального и регионального уровня реализуемые на территории муниципального образования</t>
  </si>
  <si>
    <t>Промышленный комплекс</t>
  </si>
  <si>
    <t>Общий объем финансирования за 20__-20__ гг. в т.ч.</t>
  </si>
  <si>
    <t>…</t>
  </si>
  <si>
    <t>20__- 20__ гг.</t>
  </si>
  <si>
    <t>20__ г.</t>
  </si>
  <si>
    <t>Агропромышленный комплекс</t>
  </si>
  <si>
    <t>Транспортная инфраструктура</t>
  </si>
  <si>
    <t>Энергетическая и коммунальная инфраструктура</t>
  </si>
  <si>
    <t>Образование</t>
  </si>
  <si>
    <t>Здравоохранения</t>
  </si>
  <si>
    <t>Общий объем финансирования по проектам, в т.ч.</t>
  </si>
  <si>
    <t>федеральный бюджет</t>
  </si>
  <si>
    <t>местный бюджет</t>
  </si>
  <si>
    <t>№ проекта</t>
  </si>
  <si>
    <t>Реализация проекта по годам</t>
  </si>
  <si>
    <t>Количество создаваемых рабочих мест</t>
  </si>
  <si>
    <t>Объем финансирования всего, тыс.руб.</t>
  </si>
  <si>
    <t>республиканский бюджет</t>
  </si>
  <si>
    <t>Объекты социальной сферы, комплексного жилищного строительства, общественно-делового назначения</t>
  </si>
  <si>
    <t>Проекты, приоритетные на муниципальном уровне</t>
  </si>
  <si>
    <t>Ожидаемые результаты реализации</t>
  </si>
  <si>
    <t>в т. ч. по источникам финансирования, тыс. руб.</t>
  </si>
  <si>
    <t>иные источники</t>
  </si>
  <si>
    <t xml:space="preserve">Наименование проектов, планируемых к реализации/ инициатор </t>
  </si>
  <si>
    <t>2019 г.</t>
  </si>
  <si>
    <t xml:space="preserve"> Развитие семейных животноводческих ферм на базе крестьянских (фермерских) хозяйств</t>
  </si>
  <si>
    <t>2020 г.</t>
  </si>
  <si>
    <t>Производство молока - 150 т.</t>
  </si>
  <si>
    <t>Производство молока - 300 т.</t>
  </si>
  <si>
    <t>Производство молока - 400 т.</t>
  </si>
  <si>
    <t>Производство молока - 420 т.</t>
  </si>
  <si>
    <t>Поддержка начинающих фермеров</t>
  </si>
  <si>
    <t>2021 г.</t>
  </si>
  <si>
    <t>2022 г.</t>
  </si>
  <si>
    <t>2023 г.</t>
  </si>
  <si>
    <t>2024 г.</t>
  </si>
  <si>
    <t>2025 г.</t>
  </si>
  <si>
    <t>Строительство феры ООО "Им. Ильича"</t>
  </si>
  <si>
    <t>Строительство ФАПов:                                                 с. Староедевичье,                                       д. Большие Мордовские Пошаты</t>
  </si>
  <si>
    <t>1.</t>
  </si>
  <si>
    <t xml:space="preserve">Мероприятия по разработке схем теплоснабжения, водоснабжения, водоотведения, проектно-сметной документации с целью реализации мероприятий (проектов) в области энергосбережения и повышения энергетической эффективности </t>
  </si>
  <si>
    <t>2.</t>
  </si>
  <si>
    <t>Установка модульной котельной в Новоямской СОШ</t>
  </si>
  <si>
    <t>3.</t>
  </si>
  <si>
    <t>Установка модульной котельной в Стародевиченской СОШ</t>
  </si>
  <si>
    <t>4.</t>
  </si>
  <si>
    <t>5.</t>
  </si>
  <si>
    <t xml:space="preserve">Реконструкция водопроводных сетей в  с. Стародевичье </t>
  </si>
  <si>
    <t>6.</t>
  </si>
  <si>
    <t>Реконструкция водопроводных сетей в  с. Мордовско-Маскинские Выселки</t>
  </si>
  <si>
    <t>7.</t>
  </si>
  <si>
    <t>Реконструкция водопроводных сетей в с. Ельники</t>
  </si>
  <si>
    <t>2018 г.  (Лукшина А.)</t>
  </si>
  <si>
    <t>Производство мяса (скот и птица  на убой в живом весе) - 0,1 т., в т.ч. мяса КРС - 0,1 т.</t>
  </si>
  <si>
    <t xml:space="preserve">2019 г. </t>
  </si>
  <si>
    <t>Производство мяса (скот и птица  на убой в живом весе) - 30т., в т.ч. мяса КРС - 30 т.</t>
  </si>
  <si>
    <t>2018- 2025 гг.</t>
  </si>
  <si>
    <t>2018 г.</t>
  </si>
  <si>
    <t>Производство молока - 1270 т.</t>
  </si>
  <si>
    <t>Общий объем финансирования за 2018-2025 гг. в т.ч.</t>
  </si>
  <si>
    <t xml:space="preserve">2018 г.  </t>
  </si>
  <si>
    <t>2018-2025 г.г.</t>
  </si>
  <si>
    <t>Производство молока - 450 т.</t>
  </si>
  <si>
    <t>Строительство районного Дома народного творчества</t>
  </si>
  <si>
    <t>Открытие кинотеатра Ельниковским районным Домом культуры</t>
  </si>
  <si>
    <t>Установка модульной котельной в Акчеевской СОШ</t>
  </si>
  <si>
    <t xml:space="preserve">Перечень инвестиционных проектов, планируемых к реализации на территории                                                                                                                              Ельниковского муниципального района в Республике Мордовия </t>
  </si>
  <si>
    <t>«Строительство автомобильной дороги по ул. Курзенкова в с. Ельники Ельниковского муниципального района Республики Мордовия» протяженностью 0,59 км</t>
  </si>
  <si>
    <t>«Строительство автомобильной дороги по ул. Полевая в с. Новоямская Слобода Ельниковского муниципального района Республики Мордовия» протяженностью 1 км</t>
  </si>
  <si>
    <t>«Строительство автомобильной дороги по ул. Луговая в с. Новоямская Слобода  Ельниковского муниципального района Республики Мордовия» протяженностью 1 км</t>
  </si>
  <si>
    <t>«Строительство автомобильной дороги по ул. Анашкина в с. Ельники Ельниковского муниципального района Республики Мордовия» протяженностью 0,59 км</t>
  </si>
  <si>
    <t>«Строительство автомобильной дороги по вновь строящейся улице .восточной части Ельники Ельниковского муниципального района Республики Мордовия» протяженностью 0,28 км</t>
  </si>
  <si>
    <t>Итого</t>
  </si>
  <si>
    <t>Реконструкция автомобильной дороги д. Старые Шалы- с. Мордовское Корино</t>
  </si>
  <si>
    <t>Строительство молочного цеха  ООО "Глубинка"</t>
  </si>
  <si>
    <t>2019г.</t>
  </si>
  <si>
    <t>Реконструкция цеха по производству хлеба и хлебобулочных изделий ООО "Хлебный край"</t>
  </si>
  <si>
    <t>Строительство двух свиноводческих комплеков на 4800 свиноматок каждый Группа компаний "Талина"</t>
  </si>
  <si>
    <t>Производство мяса свинины - 38400 т.</t>
  </si>
  <si>
    <t>Строительство автозаправочной станции АО "ЕДСПМК"</t>
  </si>
  <si>
    <t>Строительство магазина "Стройинструмент" ИП Игошкиным Д.Н.</t>
  </si>
  <si>
    <t>Общий объем финансирования за 2018-2019 гг. в т.ч.</t>
  </si>
  <si>
    <t>Строительство автосервиса ИП Малоземовым А.С.</t>
  </si>
  <si>
    <t>Общий объем финансирования за 2018-2019гг. в т.ч.</t>
  </si>
  <si>
    <t>Строительство автосервиса Ельниковским РАЙПО</t>
  </si>
  <si>
    <t>Строительство водопроводных сетей по вновь строящейся улице в восточной части с.Ельники 0,68 км</t>
  </si>
  <si>
    <t>Строительство водопроводных сетей с.Стародевичье  Ельниковского района Республики Мордовия 5 км</t>
  </si>
  <si>
    <t>Общий объем финансирования за 2024-2025 гг. в т.ч.</t>
  </si>
  <si>
    <t>Производство мяса - 55,1 т.</t>
  </si>
  <si>
    <t>Строительство очистных сооружений в с. Ельники</t>
  </si>
  <si>
    <t xml:space="preserve">Ельниковского муниципального района </t>
  </si>
  <si>
    <t xml:space="preserve">к Стратегии социально-экономического развития </t>
  </si>
  <si>
    <t>ПРИЛОЖЕНИЕ 4</t>
  </si>
  <si>
    <t xml:space="preserve"> «Строительство автомобильных дорог по ул. Терешковой  в с. Стародевичье Ельниковского муниципального района  Республики Мордовия» протяженностью 0,920 км </t>
  </si>
  <si>
    <t xml:space="preserve"> «Строительство автомобильной дороги до кладбища с. Акчеево Ельниковского муниципального района Республики Мордовия»  протяженностью 0,190 км. </t>
  </si>
  <si>
    <t>«Строительство автомобильной дороги до кладбища с. Новодевичье Ельниковского муниципального района Республики Мордовия» протяженностью 0,472 км</t>
  </si>
  <si>
    <t xml:space="preserve"> «Строительство автомобильной дороги по ул. Мещерова в с. Ельники Ельниковского муниципального района Республики Мордовия» протяженностью 0,583 км </t>
  </si>
  <si>
    <t>Республики Мордовия на период до 2025 года</t>
  </si>
  <si>
    <t>-</t>
  </si>
  <si>
    <t>Производство мяса (скот и птица  на убой в живом весе) - 25 т., в т.ч. мяса КРС - 25 т.</t>
  </si>
  <si>
    <t>Производство мяса (скот и птица на убой в живом весе)- 55,1 т, в т.ч. Мяса КРС - 55,1 т.</t>
  </si>
  <si>
    <t xml:space="preserve">Производство молока - 450 т </t>
  </si>
  <si>
    <t xml:space="preserve">Общий объем финансирования за 2020 г. </t>
  </si>
  <si>
    <t>Общий объем финансирования за 2019 г.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</si>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</sst>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name val="Calibri"/>
      <family val="2"/>
    </font>
    <font>
      <b/>
      <sz val="12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4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left" wrapText="1"/>
    </xf>
    <xf numFmtId="0" fontId="5" fillId="2" borderId="0" xfId="0" applyFont="1" applyFill="1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2" fillId="0" borderId="3" xfId="0" applyFont="1" applyBorder="1" applyAlignment="1">
      <alignment horizontal="center" vertical="center" wrapText="1"/>
    </xf>
    <xf numFmtId="0" fontId="2" fillId="2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top" wrapText="1"/>
    </xf>
    <xf numFmtId="164" fontId="2" fillId="4" borderId="4" xfId="0" applyNumberFormat="1" applyFont="1" applyFill="1" applyBorder="1" applyAlignment="1">
      <alignment horizontal="right"/>
    </xf>
    <xf numFmtId="0" fontId="3" fillId="4" borderId="2" xfId="0" applyFont="1" applyFill="1" applyBorder="1" applyAlignment="1">
      <alignment horizontal="right"/>
    </xf>
    <xf numFmtId="0" fontId="3" fillId="4" borderId="5" xfId="0" applyFont="1" applyFill="1" applyBorder="1" applyAlignment="1">
      <alignment horizontal="right"/>
    </xf>
    <xf numFmtId="164" fontId="2" fillId="4" borderId="2" xfId="0" applyNumberFormat="1" applyFont="1" applyFill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right"/>
    </xf>
    <xf numFmtId="164" fontId="2" fillId="2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0" fillId="0" borderId="0" xfId="0" applyFont="1" applyAlignment="1"/>
    <xf numFmtId="0" fontId="13" fillId="0" borderId="0" xfId="0" applyFont="1" applyAlignment="1"/>
    <xf numFmtId="0" fontId="1" fillId="0" borderId="0" xfId="0" applyFont="1" applyAlignment="1">
      <alignment horizontal="right"/>
    </xf>
    <xf numFmtId="0" fontId="12" fillId="0" borderId="0" xfId="0" applyFont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164" fontId="2" fillId="5" borderId="4" xfId="0" applyNumberFormat="1" applyFont="1" applyFill="1" applyBorder="1" applyAlignment="1">
      <alignment horizontal="right"/>
    </xf>
    <xf numFmtId="164" fontId="2" fillId="5" borderId="2" xfId="0" applyNumberFormat="1" applyFont="1" applyFill="1" applyBorder="1" applyAlignment="1">
      <alignment horizontal="right"/>
    </xf>
    <xf numFmtId="0" fontId="2" fillId="2" borderId="3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left" vertical="top" wrapText="1"/>
    </xf>
    <xf numFmtId="0" fontId="2" fillId="5" borderId="6" xfId="0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right" vertical="center" wrapText="1"/>
    </xf>
    <xf numFmtId="164" fontId="2" fillId="4" borderId="2" xfId="0" applyNumberFormat="1" applyFont="1" applyFill="1" applyBorder="1" applyAlignment="1">
      <alignment horizontal="right" wrapText="1"/>
    </xf>
    <xf numFmtId="164" fontId="2" fillId="5" borderId="2" xfId="0" applyNumberFormat="1" applyFont="1" applyFill="1" applyBorder="1" applyAlignment="1">
      <alignment horizontal="right" wrapText="1"/>
    </xf>
    <xf numFmtId="164" fontId="2" fillId="2" borderId="2" xfId="0" applyNumberFormat="1" applyFont="1" applyFill="1" applyBorder="1" applyAlignment="1">
      <alignment horizontal="right" wrapText="1"/>
    </xf>
    <xf numFmtId="164" fontId="2" fillId="2" borderId="2" xfId="0" applyNumberFormat="1" applyFont="1" applyFill="1" applyBorder="1" applyAlignment="1">
      <alignment horizontal="left" wrapText="1"/>
    </xf>
    <xf numFmtId="0" fontId="16" fillId="7" borderId="2" xfId="0" applyFont="1" applyFill="1" applyBorder="1" applyAlignment="1">
      <alignment vertical="center" wrapText="1"/>
    </xf>
    <xf numFmtId="0" fontId="16" fillId="6" borderId="2" xfId="0" applyFont="1" applyFill="1" applyBorder="1" applyAlignment="1">
      <alignment vertical="center" wrapText="1"/>
    </xf>
    <xf numFmtId="0" fontId="16" fillId="6" borderId="2" xfId="0" applyFont="1" applyFill="1" applyBorder="1" applyAlignment="1">
      <alignment horizontal="right"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5" fillId="5" borderId="0" xfId="0" applyFont="1" applyFill="1"/>
    <xf numFmtId="0" fontId="1" fillId="5" borderId="0" xfId="0" applyFont="1" applyFill="1"/>
    <xf numFmtId="165" fontId="2" fillId="0" borderId="4" xfId="0" applyNumberFormat="1" applyFont="1" applyBorder="1" applyAlignment="1">
      <alignment horizontal="right"/>
    </xf>
    <xf numFmtId="0" fontId="2" fillId="2" borderId="3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164" fontId="16" fillId="7" borderId="2" xfId="0" applyNumberFormat="1" applyFont="1" applyFill="1" applyBorder="1" applyAlignment="1">
      <alignment horizontal="right" vertical="center" wrapText="1"/>
    </xf>
    <xf numFmtId="164" fontId="16" fillId="0" borderId="2" xfId="0" applyNumberFormat="1" applyFont="1" applyBorder="1" applyAlignment="1">
      <alignment horizontal="right" vertical="center" wrapText="1"/>
    </xf>
    <xf numFmtId="164" fontId="16" fillId="6" borderId="2" xfId="0" applyNumberFormat="1" applyFont="1" applyFill="1" applyBorder="1" applyAlignment="1">
      <alignment horizontal="right" vertical="center" wrapText="1"/>
    </xf>
    <xf numFmtId="164" fontId="3" fillId="4" borderId="2" xfId="0" applyNumberFormat="1" applyFont="1" applyFill="1" applyBorder="1" applyAlignment="1">
      <alignment horizontal="right"/>
    </xf>
    <xf numFmtId="164" fontId="3" fillId="4" borderId="5" xfId="0" applyNumberFormat="1" applyFont="1" applyFill="1" applyBorder="1" applyAlignment="1">
      <alignment horizontal="right"/>
    </xf>
    <xf numFmtId="164" fontId="3" fillId="2" borderId="2" xfId="0" applyNumberFormat="1" applyFont="1" applyFill="1" applyBorder="1" applyAlignment="1">
      <alignment horizontal="right"/>
    </xf>
    <xf numFmtId="164" fontId="3" fillId="2" borderId="5" xfId="0" applyNumberFormat="1" applyFont="1" applyFill="1" applyBorder="1" applyAlignment="1">
      <alignment horizontal="right"/>
    </xf>
    <xf numFmtId="164" fontId="2" fillId="0" borderId="6" xfId="0" applyNumberFormat="1" applyFont="1" applyBorder="1" applyAlignment="1">
      <alignment horizontal="right"/>
    </xf>
    <xf numFmtId="0" fontId="3" fillId="2" borderId="3" xfId="0" applyFont="1" applyFill="1" applyBorder="1" applyAlignment="1">
      <alignment horizontal="left" wrapText="1"/>
    </xf>
    <xf numFmtId="164" fontId="3" fillId="5" borderId="2" xfId="0" applyNumberFormat="1" applyFont="1" applyFill="1" applyBorder="1" applyAlignment="1">
      <alignment horizontal="right"/>
    </xf>
    <xf numFmtId="164" fontId="2" fillId="5" borderId="4" xfId="0" applyNumberFormat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right" vertical="center"/>
    </xf>
    <xf numFmtId="164" fontId="2" fillId="5" borderId="2" xfId="0" applyNumberFormat="1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164" fontId="2" fillId="4" borderId="2" xfId="0" applyNumberFormat="1" applyFont="1" applyFill="1" applyBorder="1" applyAlignment="1">
      <alignment horizontal="right" vertical="top" wrapText="1"/>
    </xf>
    <xf numFmtId="0" fontId="9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NumberFormat="1" applyFont="1" applyFill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right"/>
    </xf>
    <xf numFmtId="164" fontId="17" fillId="0" borderId="4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top" wrapText="1"/>
    </xf>
    <xf numFmtId="0" fontId="2" fillId="5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6" xfId="0" applyBorder="1"/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NumberFormat="1" applyFont="1" applyFill="1" applyBorder="1" applyAlignment="1">
      <alignment horizontal="center" vertical="top" wrapText="1"/>
    </xf>
    <xf numFmtId="0" fontId="2" fillId="2" borderId="6" xfId="0" applyNumberFormat="1" applyFont="1" applyFill="1" applyBorder="1" applyAlignment="1">
      <alignment horizontal="center" vertical="top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abSelected="1" showWhiteSpace="0" view="pageLayout" zoomScaleNormal="100" zoomScaleSheetLayoutView="100" workbookViewId="0">
      <selection activeCell="G58" sqref="G58"/>
    </sheetView>
  </sheetViews>
  <sheetFormatPr defaultRowHeight="15" x14ac:dyDescent="0.25"/>
  <cols>
    <col min="1" max="1" width="7.85546875" style="1" customWidth="1"/>
    <col min="2" max="2" width="24.5703125" style="1" customWidth="1"/>
    <col min="3" max="3" width="24" style="1" customWidth="1"/>
    <col min="4" max="4" width="18" style="1" customWidth="1"/>
    <col min="5" max="5" width="11.85546875" style="1" customWidth="1"/>
    <col min="6" max="6" width="11.5703125" style="1" customWidth="1"/>
    <col min="7" max="8" width="14" style="1" customWidth="1"/>
    <col min="9" max="9" width="13.42578125" style="1" customWidth="1"/>
    <col min="10" max="10" width="12.85546875" style="1" customWidth="1"/>
    <col min="11" max="16384" width="9.140625" style="1"/>
  </cols>
  <sheetData>
    <row r="1" spans="1:10" customFormat="1" ht="16.5" customHeight="1" x14ac:dyDescent="0.25">
      <c r="F1" s="28"/>
      <c r="G1" s="50" t="s">
        <v>93</v>
      </c>
      <c r="H1" s="50"/>
      <c r="I1" s="50"/>
      <c r="J1" s="50"/>
    </row>
    <row r="2" spans="1:10" customFormat="1" ht="16.5" customHeight="1" x14ac:dyDescent="0.25">
      <c r="F2" s="27"/>
      <c r="G2" s="51" t="s">
        <v>92</v>
      </c>
      <c r="H2" s="51"/>
      <c r="I2" s="51"/>
      <c r="J2" s="51"/>
    </row>
    <row r="3" spans="1:10" customFormat="1" ht="16.5" customHeight="1" x14ac:dyDescent="0.25">
      <c r="F3" s="27"/>
      <c r="G3" s="52" t="s">
        <v>91</v>
      </c>
      <c r="H3" s="52"/>
      <c r="I3" s="52"/>
      <c r="J3" s="52"/>
    </row>
    <row r="4" spans="1:10" customFormat="1" ht="16.5" customHeight="1" x14ac:dyDescent="0.25">
      <c r="F4" s="27"/>
      <c r="G4" s="52" t="s">
        <v>98</v>
      </c>
      <c r="H4" s="52"/>
      <c r="I4" s="52"/>
      <c r="J4" s="52"/>
    </row>
    <row r="5" spans="1:10" customFormat="1" ht="16.5" customHeight="1" x14ac:dyDescent="0.25">
      <c r="F5" s="26"/>
      <c r="G5" s="26"/>
      <c r="H5" s="26"/>
      <c r="I5" s="26"/>
      <c r="J5" s="26"/>
    </row>
    <row r="6" spans="1:10" ht="35.25" customHeight="1" x14ac:dyDescent="0.25">
      <c r="A6" s="126" t="s">
        <v>67</v>
      </c>
      <c r="B6" s="126"/>
      <c r="C6" s="126"/>
      <c r="D6" s="126"/>
      <c r="E6" s="126"/>
      <c r="F6" s="126"/>
      <c r="G6" s="126"/>
      <c r="H6" s="126"/>
      <c r="I6" s="126"/>
      <c r="J6" s="30"/>
    </row>
    <row r="7" spans="1:10" ht="17.25" customHeight="1" x14ac:dyDescent="0.25">
      <c r="A7" s="3"/>
      <c r="B7" s="3"/>
      <c r="C7" s="3"/>
      <c r="D7" s="3"/>
      <c r="E7" s="3"/>
      <c r="F7" s="3"/>
      <c r="G7" s="3"/>
      <c r="H7" s="3"/>
      <c r="I7" s="29"/>
      <c r="J7" s="25"/>
    </row>
    <row r="8" spans="1:10" s="2" customFormat="1" ht="33" customHeight="1" x14ac:dyDescent="0.25">
      <c r="A8" s="127" t="s">
        <v>14</v>
      </c>
      <c r="B8" s="127" t="s">
        <v>24</v>
      </c>
      <c r="C8" s="127" t="s">
        <v>15</v>
      </c>
      <c r="D8" s="127" t="s">
        <v>17</v>
      </c>
      <c r="E8" s="137" t="s">
        <v>22</v>
      </c>
      <c r="F8" s="138"/>
      <c r="G8" s="138"/>
      <c r="H8" s="139"/>
      <c r="I8" s="127" t="s">
        <v>16</v>
      </c>
      <c r="J8" s="127" t="s">
        <v>21</v>
      </c>
    </row>
    <row r="9" spans="1:10" s="2" customFormat="1" ht="60" customHeight="1" x14ac:dyDescent="0.25">
      <c r="A9" s="128"/>
      <c r="B9" s="128"/>
      <c r="C9" s="128"/>
      <c r="D9" s="128"/>
      <c r="E9" s="12" t="s">
        <v>12</v>
      </c>
      <c r="F9" s="12" t="s">
        <v>18</v>
      </c>
      <c r="G9" s="12" t="s">
        <v>13</v>
      </c>
      <c r="H9" s="12" t="s">
        <v>23</v>
      </c>
      <c r="I9" s="128"/>
      <c r="J9" s="128"/>
    </row>
    <row r="10" spans="1:10" s="4" customFormat="1" ht="13.5" customHeight="1" x14ac:dyDescent="0.25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10</v>
      </c>
      <c r="J10" s="10">
        <v>9</v>
      </c>
    </row>
    <row r="11" spans="1:10" s="4" customFormat="1" ht="32.25" customHeight="1" x14ac:dyDescent="0.25">
      <c r="A11" s="135" t="s">
        <v>0</v>
      </c>
      <c r="B11" s="136"/>
      <c r="C11" s="136"/>
      <c r="D11" s="136"/>
      <c r="E11" s="136"/>
      <c r="F11" s="136"/>
      <c r="G11" s="136"/>
      <c r="H11" s="136"/>
      <c r="I11" s="136"/>
      <c r="J11" s="58"/>
    </row>
    <row r="12" spans="1:10" s="4" customFormat="1" ht="13.5" customHeight="1" x14ac:dyDescent="0.25">
      <c r="A12" s="95" t="s">
        <v>1</v>
      </c>
      <c r="B12" s="96"/>
      <c r="C12" s="96"/>
      <c r="D12" s="96"/>
      <c r="E12" s="96"/>
      <c r="F12" s="96"/>
      <c r="G12" s="96"/>
      <c r="H12" s="96"/>
      <c r="I12" s="96"/>
      <c r="J12" s="57"/>
    </row>
    <row r="13" spans="1:10" ht="41.25" customHeight="1" x14ac:dyDescent="0.25">
      <c r="A13" s="90"/>
      <c r="B13" s="93"/>
      <c r="C13" s="60" t="s">
        <v>2</v>
      </c>
      <c r="D13" s="15" t="s">
        <v>99</v>
      </c>
      <c r="E13" s="15" t="s">
        <v>99</v>
      </c>
      <c r="F13" s="15" t="s">
        <v>99</v>
      </c>
      <c r="G13" s="15" t="s">
        <v>99</v>
      </c>
      <c r="H13" s="15" t="s">
        <v>99</v>
      </c>
      <c r="I13" s="15" t="s">
        <v>99</v>
      </c>
      <c r="J13" s="15" t="s">
        <v>99</v>
      </c>
    </row>
    <row r="14" spans="1:10" ht="14.25" customHeight="1" x14ac:dyDescent="0.25">
      <c r="A14" s="90"/>
      <c r="B14" s="92"/>
      <c r="C14" s="5" t="s">
        <v>5</v>
      </c>
      <c r="D14" s="19" t="s">
        <v>99</v>
      </c>
      <c r="E14" s="19" t="s">
        <v>99</v>
      </c>
      <c r="F14" s="19" t="s">
        <v>99</v>
      </c>
      <c r="G14" s="19" t="s">
        <v>99</v>
      </c>
      <c r="H14" s="19" t="s">
        <v>99</v>
      </c>
      <c r="I14" s="19" t="s">
        <v>99</v>
      </c>
      <c r="J14" s="19" t="s">
        <v>99</v>
      </c>
    </row>
    <row r="15" spans="1:10" ht="18" customHeight="1" x14ac:dyDescent="0.25">
      <c r="A15" s="90"/>
      <c r="B15" s="92"/>
      <c r="C15" s="5" t="s">
        <v>27</v>
      </c>
      <c r="D15" s="19" t="s">
        <v>99</v>
      </c>
      <c r="E15" s="19" t="s">
        <v>99</v>
      </c>
      <c r="F15" s="19" t="s">
        <v>99</v>
      </c>
      <c r="G15" s="19" t="s">
        <v>99</v>
      </c>
      <c r="H15" s="19" t="s">
        <v>99</v>
      </c>
      <c r="I15" s="19" t="s">
        <v>99</v>
      </c>
      <c r="J15" s="19" t="s">
        <v>99</v>
      </c>
    </row>
    <row r="16" spans="1:10" ht="18" customHeight="1" x14ac:dyDescent="0.25">
      <c r="A16" s="90"/>
      <c r="B16" s="92"/>
      <c r="C16" s="5" t="s">
        <v>3</v>
      </c>
      <c r="D16" s="19" t="s">
        <v>99</v>
      </c>
      <c r="E16" s="19" t="s">
        <v>99</v>
      </c>
      <c r="F16" s="19" t="s">
        <v>99</v>
      </c>
      <c r="G16" s="19" t="s">
        <v>99</v>
      </c>
      <c r="H16" s="19" t="s">
        <v>99</v>
      </c>
      <c r="I16" s="19" t="s">
        <v>99</v>
      </c>
      <c r="J16" s="19" t="s">
        <v>99</v>
      </c>
    </row>
    <row r="17" spans="1:10" ht="26.25" customHeight="1" x14ac:dyDescent="0.25">
      <c r="A17" s="100"/>
      <c r="B17" s="94"/>
      <c r="C17" s="5" t="s">
        <v>4</v>
      </c>
      <c r="D17" s="19" t="s">
        <v>99</v>
      </c>
      <c r="E17" s="19" t="s">
        <v>99</v>
      </c>
      <c r="F17" s="19" t="s">
        <v>99</v>
      </c>
      <c r="G17" s="19" t="s">
        <v>99</v>
      </c>
      <c r="H17" s="19" t="s">
        <v>99</v>
      </c>
      <c r="I17" s="19" t="s">
        <v>99</v>
      </c>
      <c r="J17" s="19" t="s">
        <v>99</v>
      </c>
    </row>
    <row r="18" spans="1:10" s="4" customFormat="1" ht="13.5" customHeight="1" x14ac:dyDescent="0.25">
      <c r="A18" s="95" t="s">
        <v>6</v>
      </c>
      <c r="B18" s="96"/>
      <c r="C18" s="96"/>
      <c r="D18" s="96"/>
      <c r="E18" s="96"/>
      <c r="F18" s="96"/>
      <c r="G18" s="96"/>
      <c r="H18" s="96"/>
      <c r="I18" s="97"/>
      <c r="J18" s="59"/>
    </row>
    <row r="19" spans="1:10" ht="73.5" customHeight="1" x14ac:dyDescent="0.25">
      <c r="A19" s="132">
        <v>1</v>
      </c>
      <c r="B19" s="129" t="s">
        <v>78</v>
      </c>
      <c r="C19" s="47" t="s">
        <v>88</v>
      </c>
      <c r="D19" s="62">
        <v>3000000</v>
      </c>
      <c r="E19" s="62">
        <v>0</v>
      </c>
      <c r="F19" s="62">
        <v>150000</v>
      </c>
      <c r="G19" s="62">
        <v>0</v>
      </c>
      <c r="H19" s="62">
        <v>2850000</v>
      </c>
      <c r="I19" s="62">
        <v>325</v>
      </c>
      <c r="J19" s="42" t="s">
        <v>79</v>
      </c>
    </row>
    <row r="20" spans="1:10" ht="14.25" customHeight="1" x14ac:dyDescent="0.25">
      <c r="A20" s="133"/>
      <c r="B20" s="130"/>
      <c r="C20" s="48" t="s">
        <v>36</v>
      </c>
      <c r="D20" s="63">
        <v>2400000</v>
      </c>
      <c r="E20" s="64">
        <v>0</v>
      </c>
      <c r="F20" s="64">
        <v>75000</v>
      </c>
      <c r="G20" s="64">
        <v>0</v>
      </c>
      <c r="H20" s="64">
        <v>2325000</v>
      </c>
      <c r="I20" s="63">
        <v>0</v>
      </c>
      <c r="J20" s="64">
        <v>0</v>
      </c>
    </row>
    <row r="21" spans="1:10" ht="14.25" customHeight="1" x14ac:dyDescent="0.25">
      <c r="A21" s="133"/>
      <c r="B21" s="130"/>
      <c r="C21" s="48" t="s">
        <v>37</v>
      </c>
      <c r="D21" s="63">
        <v>600000</v>
      </c>
      <c r="E21" s="64"/>
      <c r="F21" s="64">
        <v>75000</v>
      </c>
      <c r="G21" s="64"/>
      <c r="H21" s="64">
        <v>525000</v>
      </c>
      <c r="I21" s="63">
        <v>325</v>
      </c>
      <c r="J21" s="64">
        <v>0</v>
      </c>
    </row>
    <row r="22" spans="1:10" ht="53.25" customHeight="1" x14ac:dyDescent="0.25">
      <c r="A22" s="134"/>
      <c r="B22" s="131"/>
      <c r="C22" s="48" t="s">
        <v>57</v>
      </c>
      <c r="D22" s="63">
        <v>3000000</v>
      </c>
      <c r="E22" s="64">
        <v>0</v>
      </c>
      <c r="F22" s="64">
        <v>150000</v>
      </c>
      <c r="G22" s="64">
        <v>0</v>
      </c>
      <c r="H22" s="64">
        <v>2850000</v>
      </c>
      <c r="I22" s="63">
        <v>325</v>
      </c>
      <c r="J22" s="49" t="s">
        <v>79</v>
      </c>
    </row>
    <row r="23" spans="1:10" s="4" customFormat="1" ht="13.5" customHeight="1" x14ac:dyDescent="0.25">
      <c r="A23" s="95" t="s">
        <v>7</v>
      </c>
      <c r="B23" s="96"/>
      <c r="C23" s="96"/>
      <c r="D23" s="96"/>
      <c r="E23" s="96"/>
      <c r="F23" s="96"/>
      <c r="G23" s="96"/>
      <c r="H23" s="96"/>
      <c r="I23" s="97"/>
      <c r="J23" s="59"/>
    </row>
    <row r="24" spans="1:10" ht="59.25" customHeight="1" x14ac:dyDescent="0.25">
      <c r="A24" s="89">
        <v>2</v>
      </c>
      <c r="B24" s="56" t="s">
        <v>74</v>
      </c>
      <c r="C24" s="14" t="s">
        <v>60</v>
      </c>
      <c r="D24" s="15">
        <v>8625</v>
      </c>
      <c r="E24" s="65">
        <v>0</v>
      </c>
      <c r="F24" s="66">
        <v>8625</v>
      </c>
      <c r="G24" s="65">
        <v>0</v>
      </c>
      <c r="H24" s="18">
        <v>0</v>
      </c>
      <c r="I24" s="18">
        <v>0</v>
      </c>
      <c r="J24" s="43">
        <v>0</v>
      </c>
    </row>
    <row r="25" spans="1:10" ht="18" customHeight="1" x14ac:dyDescent="0.25">
      <c r="A25" s="90"/>
      <c r="B25" s="39"/>
      <c r="C25" s="5" t="s">
        <v>27</v>
      </c>
      <c r="D25" s="19">
        <v>8625</v>
      </c>
      <c r="E25" s="67">
        <v>0</v>
      </c>
      <c r="F25" s="68">
        <v>8625</v>
      </c>
      <c r="G25" s="67">
        <v>0</v>
      </c>
      <c r="H25" s="22">
        <v>0</v>
      </c>
      <c r="I25" s="40">
        <v>0</v>
      </c>
      <c r="J25" s="22">
        <v>0</v>
      </c>
    </row>
    <row r="26" spans="1:10" ht="26.25" customHeight="1" x14ac:dyDescent="0.25">
      <c r="A26" s="100"/>
      <c r="B26" s="36"/>
      <c r="C26" s="48" t="s">
        <v>57</v>
      </c>
      <c r="D26" s="19">
        <v>8625</v>
      </c>
      <c r="E26" s="67">
        <v>0</v>
      </c>
      <c r="F26" s="68">
        <v>8625</v>
      </c>
      <c r="G26" s="67">
        <v>0</v>
      </c>
      <c r="H26" s="22">
        <v>0</v>
      </c>
      <c r="I26" s="40">
        <v>0</v>
      </c>
      <c r="J26" s="22">
        <v>0</v>
      </c>
    </row>
    <row r="27" spans="1:10" s="4" customFormat="1" ht="13.5" customHeight="1" x14ac:dyDescent="0.25">
      <c r="A27" s="95" t="s">
        <v>8</v>
      </c>
      <c r="B27" s="96"/>
      <c r="C27" s="96"/>
      <c r="D27" s="96"/>
      <c r="E27" s="96"/>
      <c r="F27" s="96"/>
      <c r="G27" s="96"/>
      <c r="H27" s="96"/>
      <c r="I27" s="97"/>
      <c r="J27" s="61"/>
    </row>
    <row r="28" spans="1:10" ht="41.25" customHeight="1" x14ac:dyDescent="0.25">
      <c r="A28" s="89"/>
      <c r="B28" s="91"/>
      <c r="C28" s="14" t="s">
        <v>2</v>
      </c>
      <c r="D28" s="15" t="s">
        <v>99</v>
      </c>
      <c r="E28" s="15" t="s">
        <v>99</v>
      </c>
      <c r="F28" s="15" t="s">
        <v>99</v>
      </c>
      <c r="G28" s="15" t="s">
        <v>99</v>
      </c>
      <c r="H28" s="15" t="s">
        <v>99</v>
      </c>
      <c r="I28" s="15" t="s">
        <v>99</v>
      </c>
      <c r="J28" s="15" t="s">
        <v>99</v>
      </c>
    </row>
    <row r="29" spans="1:10" ht="14.25" customHeight="1" x14ac:dyDescent="0.25">
      <c r="A29" s="90"/>
      <c r="B29" s="92"/>
      <c r="C29" s="5" t="s">
        <v>5</v>
      </c>
      <c r="D29" s="19" t="s">
        <v>99</v>
      </c>
      <c r="E29" s="19" t="s">
        <v>99</v>
      </c>
      <c r="F29" s="19" t="s">
        <v>99</v>
      </c>
      <c r="G29" s="19" t="s">
        <v>99</v>
      </c>
      <c r="H29" s="19" t="s">
        <v>99</v>
      </c>
      <c r="I29" s="19" t="s">
        <v>99</v>
      </c>
      <c r="J29" s="19" t="s">
        <v>99</v>
      </c>
    </row>
    <row r="30" spans="1:10" ht="18" customHeight="1" x14ac:dyDescent="0.25">
      <c r="A30" s="90"/>
      <c r="B30" s="92"/>
      <c r="C30" s="5" t="s">
        <v>5</v>
      </c>
      <c r="D30" s="19" t="s">
        <v>99</v>
      </c>
      <c r="E30" s="19" t="s">
        <v>99</v>
      </c>
      <c r="F30" s="19" t="s">
        <v>99</v>
      </c>
      <c r="G30" s="19" t="s">
        <v>99</v>
      </c>
      <c r="H30" s="19" t="s">
        <v>99</v>
      </c>
      <c r="I30" s="19" t="s">
        <v>99</v>
      </c>
      <c r="J30" s="19" t="s">
        <v>99</v>
      </c>
    </row>
    <row r="31" spans="1:10" ht="18" customHeight="1" x14ac:dyDescent="0.25">
      <c r="A31" s="90"/>
      <c r="B31" s="92"/>
      <c r="C31" s="5" t="s">
        <v>3</v>
      </c>
      <c r="D31" s="19" t="s">
        <v>99</v>
      </c>
      <c r="E31" s="19" t="s">
        <v>99</v>
      </c>
      <c r="F31" s="19" t="s">
        <v>99</v>
      </c>
      <c r="G31" s="19" t="s">
        <v>99</v>
      </c>
      <c r="H31" s="19" t="s">
        <v>99</v>
      </c>
      <c r="I31" s="19" t="s">
        <v>99</v>
      </c>
      <c r="J31" s="19" t="s">
        <v>99</v>
      </c>
    </row>
    <row r="32" spans="1:10" ht="26.25" customHeight="1" x14ac:dyDescent="0.25">
      <c r="A32" s="100"/>
      <c r="B32" s="94"/>
      <c r="C32" s="5" t="s">
        <v>4</v>
      </c>
      <c r="D32" s="19" t="s">
        <v>99</v>
      </c>
      <c r="E32" s="19" t="s">
        <v>99</v>
      </c>
      <c r="F32" s="19" t="s">
        <v>99</v>
      </c>
      <c r="G32" s="19" t="s">
        <v>99</v>
      </c>
      <c r="H32" s="19" t="s">
        <v>99</v>
      </c>
      <c r="I32" s="19" t="s">
        <v>99</v>
      </c>
      <c r="J32" s="19" t="s">
        <v>99</v>
      </c>
    </row>
    <row r="33" spans="1:10" s="4" customFormat="1" ht="13.5" customHeight="1" x14ac:dyDescent="0.25">
      <c r="A33" s="95" t="s">
        <v>19</v>
      </c>
      <c r="B33" s="96"/>
      <c r="C33" s="96"/>
      <c r="D33" s="96"/>
      <c r="E33" s="96"/>
      <c r="F33" s="96"/>
      <c r="G33" s="96"/>
      <c r="H33" s="96"/>
      <c r="I33" s="97"/>
      <c r="J33" s="61"/>
    </row>
    <row r="34" spans="1:10" ht="41.25" customHeight="1" x14ac:dyDescent="0.25">
      <c r="A34" s="89" t="s">
        <v>3</v>
      </c>
      <c r="B34" s="91"/>
      <c r="C34" s="14" t="s">
        <v>2</v>
      </c>
      <c r="D34" s="15" t="s">
        <v>99</v>
      </c>
      <c r="E34" s="15" t="s">
        <v>99</v>
      </c>
      <c r="F34" s="15" t="s">
        <v>99</v>
      </c>
      <c r="G34" s="15" t="s">
        <v>99</v>
      </c>
      <c r="H34" s="15" t="s">
        <v>99</v>
      </c>
      <c r="I34" s="15" t="s">
        <v>99</v>
      </c>
      <c r="J34" s="15" t="s">
        <v>99</v>
      </c>
    </row>
    <row r="35" spans="1:10" ht="14.25" customHeight="1" x14ac:dyDescent="0.25">
      <c r="A35" s="90"/>
      <c r="B35" s="92"/>
      <c r="C35" s="5" t="s">
        <v>5</v>
      </c>
      <c r="D35" s="19" t="s">
        <v>99</v>
      </c>
      <c r="E35" s="19" t="s">
        <v>99</v>
      </c>
      <c r="F35" s="19" t="s">
        <v>99</v>
      </c>
      <c r="G35" s="19" t="s">
        <v>99</v>
      </c>
      <c r="H35" s="19" t="s">
        <v>99</v>
      </c>
      <c r="I35" s="19" t="s">
        <v>99</v>
      </c>
      <c r="J35" s="19" t="s">
        <v>99</v>
      </c>
    </row>
    <row r="36" spans="1:10" ht="18" customHeight="1" x14ac:dyDescent="0.25">
      <c r="A36" s="90"/>
      <c r="B36" s="92"/>
      <c r="C36" s="5" t="s">
        <v>5</v>
      </c>
      <c r="D36" s="19" t="s">
        <v>99</v>
      </c>
      <c r="E36" s="19" t="s">
        <v>99</v>
      </c>
      <c r="F36" s="19" t="s">
        <v>99</v>
      </c>
      <c r="G36" s="19" t="s">
        <v>99</v>
      </c>
      <c r="H36" s="19" t="s">
        <v>99</v>
      </c>
      <c r="I36" s="19" t="s">
        <v>99</v>
      </c>
      <c r="J36" s="19" t="s">
        <v>99</v>
      </c>
    </row>
    <row r="37" spans="1:10" ht="18" customHeight="1" x14ac:dyDescent="0.25">
      <c r="A37" s="90"/>
      <c r="B37" s="92"/>
      <c r="C37" s="5" t="s">
        <v>3</v>
      </c>
      <c r="D37" s="19" t="s">
        <v>99</v>
      </c>
      <c r="E37" s="19" t="s">
        <v>99</v>
      </c>
      <c r="F37" s="19" t="s">
        <v>99</v>
      </c>
      <c r="G37" s="19" t="s">
        <v>99</v>
      </c>
      <c r="H37" s="19" t="s">
        <v>99</v>
      </c>
      <c r="I37" s="19" t="s">
        <v>99</v>
      </c>
      <c r="J37" s="19" t="s">
        <v>99</v>
      </c>
    </row>
    <row r="38" spans="1:10" ht="26.25" customHeight="1" x14ac:dyDescent="0.25">
      <c r="A38" s="90"/>
      <c r="B38" s="93"/>
      <c r="C38" s="70" t="s">
        <v>4</v>
      </c>
      <c r="D38" s="69" t="s">
        <v>99</v>
      </c>
      <c r="E38" s="69" t="s">
        <v>99</v>
      </c>
      <c r="F38" s="69" t="s">
        <v>99</v>
      </c>
      <c r="G38" s="69" t="s">
        <v>99</v>
      </c>
      <c r="H38" s="69" t="s">
        <v>99</v>
      </c>
      <c r="I38" s="69" t="s">
        <v>99</v>
      </c>
      <c r="J38" s="69" t="s">
        <v>99</v>
      </c>
    </row>
    <row r="39" spans="1:10" s="4" customFormat="1" ht="32.25" customHeight="1" x14ac:dyDescent="0.25">
      <c r="A39" s="119" t="s">
        <v>20</v>
      </c>
      <c r="B39" s="120"/>
      <c r="C39" s="120"/>
      <c r="D39" s="120"/>
      <c r="E39" s="120"/>
      <c r="F39" s="120"/>
      <c r="G39" s="120"/>
      <c r="H39" s="120"/>
      <c r="I39" s="120"/>
      <c r="J39" s="59"/>
    </row>
    <row r="40" spans="1:10" s="4" customFormat="1" ht="13.5" customHeight="1" x14ac:dyDescent="0.25">
      <c r="A40" s="121" t="s">
        <v>1</v>
      </c>
      <c r="B40" s="111"/>
      <c r="C40" s="111"/>
      <c r="D40" s="111"/>
      <c r="E40" s="111"/>
      <c r="F40" s="111"/>
      <c r="G40" s="111"/>
      <c r="H40" s="111"/>
      <c r="I40" s="112"/>
      <c r="J40" s="61"/>
    </row>
    <row r="41" spans="1:10" ht="41.25" customHeight="1" x14ac:dyDescent="0.25">
      <c r="A41" s="89">
        <v>1</v>
      </c>
      <c r="B41" s="91" t="s">
        <v>75</v>
      </c>
      <c r="C41" s="14" t="s">
        <v>60</v>
      </c>
      <c r="D41" s="15">
        <v>22000</v>
      </c>
      <c r="E41" s="65">
        <v>0</v>
      </c>
      <c r="F41" s="66">
        <v>0</v>
      </c>
      <c r="G41" s="65">
        <v>0</v>
      </c>
      <c r="H41" s="18">
        <v>22000</v>
      </c>
      <c r="I41" s="18">
        <v>5</v>
      </c>
      <c r="J41" s="18">
        <v>0</v>
      </c>
    </row>
    <row r="42" spans="1:10" ht="14.25" customHeight="1" x14ac:dyDescent="0.25">
      <c r="A42" s="90"/>
      <c r="B42" s="92"/>
      <c r="C42" s="5" t="s">
        <v>76</v>
      </c>
      <c r="D42" s="19">
        <v>22000</v>
      </c>
      <c r="E42" s="67">
        <v>0</v>
      </c>
      <c r="F42" s="68">
        <v>0</v>
      </c>
      <c r="G42" s="67">
        <v>0</v>
      </c>
      <c r="H42" s="22">
        <v>22000</v>
      </c>
      <c r="I42" s="40">
        <v>5</v>
      </c>
      <c r="J42" s="22">
        <v>0</v>
      </c>
    </row>
    <row r="43" spans="1:10" ht="26.25" customHeight="1" x14ac:dyDescent="0.25">
      <c r="A43" s="100"/>
      <c r="B43" s="94"/>
      <c r="C43" s="48" t="s">
        <v>57</v>
      </c>
      <c r="D43" s="19">
        <v>22000</v>
      </c>
      <c r="E43" s="67">
        <v>0</v>
      </c>
      <c r="F43" s="68">
        <v>0</v>
      </c>
      <c r="G43" s="67">
        <v>0</v>
      </c>
      <c r="H43" s="22">
        <v>22000</v>
      </c>
      <c r="I43" s="40">
        <v>5</v>
      </c>
      <c r="J43" s="22">
        <v>0</v>
      </c>
    </row>
    <row r="44" spans="1:10" ht="41.25" customHeight="1" x14ac:dyDescent="0.25">
      <c r="A44" s="89">
        <v>2</v>
      </c>
      <c r="B44" s="91" t="s">
        <v>77</v>
      </c>
      <c r="C44" s="14" t="s">
        <v>60</v>
      </c>
      <c r="D44" s="18">
        <v>16000</v>
      </c>
      <c r="E44" s="65">
        <v>0</v>
      </c>
      <c r="F44" s="65">
        <v>0</v>
      </c>
      <c r="G44" s="65">
        <v>0</v>
      </c>
      <c r="H44" s="15">
        <v>16000</v>
      </c>
      <c r="I44" s="18">
        <v>3</v>
      </c>
      <c r="J44" s="65">
        <v>0</v>
      </c>
    </row>
    <row r="45" spans="1:10" ht="14.25" customHeight="1" x14ac:dyDescent="0.25">
      <c r="A45" s="90"/>
      <c r="B45" s="92"/>
      <c r="C45" s="5" t="s">
        <v>25</v>
      </c>
      <c r="D45" s="19">
        <v>5300</v>
      </c>
      <c r="E45" s="67">
        <v>0</v>
      </c>
      <c r="F45" s="68">
        <v>0</v>
      </c>
      <c r="G45" s="67">
        <v>0</v>
      </c>
      <c r="H45" s="19">
        <v>5300</v>
      </c>
      <c r="I45" s="40">
        <v>0</v>
      </c>
      <c r="J45" s="22">
        <v>0</v>
      </c>
    </row>
    <row r="46" spans="1:10" ht="18" customHeight="1" x14ac:dyDescent="0.25">
      <c r="A46" s="90"/>
      <c r="B46" s="92"/>
      <c r="C46" s="5" t="s">
        <v>27</v>
      </c>
      <c r="D46" s="19">
        <v>5300</v>
      </c>
      <c r="E46" s="67">
        <v>0</v>
      </c>
      <c r="F46" s="68">
        <v>0</v>
      </c>
      <c r="G46" s="67">
        <v>0</v>
      </c>
      <c r="H46" s="19">
        <v>5300</v>
      </c>
      <c r="I46" s="40">
        <v>0</v>
      </c>
      <c r="J46" s="40">
        <v>0</v>
      </c>
    </row>
    <row r="47" spans="1:10" ht="18" customHeight="1" x14ac:dyDescent="0.25">
      <c r="A47" s="90"/>
      <c r="B47" s="92"/>
      <c r="C47" s="5" t="s">
        <v>33</v>
      </c>
      <c r="D47" s="19">
        <v>5400</v>
      </c>
      <c r="E47" s="67">
        <v>0</v>
      </c>
      <c r="F47" s="68">
        <v>0</v>
      </c>
      <c r="G47" s="67">
        <v>0</v>
      </c>
      <c r="H47" s="19">
        <v>5400</v>
      </c>
      <c r="I47" s="40">
        <v>3</v>
      </c>
      <c r="J47" s="40">
        <v>0</v>
      </c>
    </row>
    <row r="48" spans="1:10" ht="26.25" customHeight="1" x14ac:dyDescent="0.25">
      <c r="A48" s="100"/>
      <c r="B48" s="94"/>
      <c r="C48" s="48" t="s">
        <v>57</v>
      </c>
      <c r="D48" s="33">
        <v>16000</v>
      </c>
      <c r="E48" s="71">
        <v>0</v>
      </c>
      <c r="F48" s="71">
        <v>0</v>
      </c>
      <c r="G48" s="71">
        <v>0</v>
      </c>
      <c r="H48" s="32">
        <v>16000</v>
      </c>
      <c r="I48" s="33">
        <v>3</v>
      </c>
      <c r="J48" s="71">
        <v>0</v>
      </c>
    </row>
    <row r="49" spans="1:10" ht="38.25" customHeight="1" x14ac:dyDescent="0.25">
      <c r="A49" s="89"/>
      <c r="B49" s="87" t="s">
        <v>73</v>
      </c>
      <c r="C49" s="14" t="s">
        <v>60</v>
      </c>
      <c r="D49" s="15">
        <v>38000</v>
      </c>
      <c r="E49" s="65">
        <v>0</v>
      </c>
      <c r="F49" s="65">
        <v>0</v>
      </c>
      <c r="G49" s="65">
        <v>0</v>
      </c>
      <c r="H49" s="15">
        <v>38000</v>
      </c>
      <c r="I49" s="18">
        <v>8</v>
      </c>
      <c r="J49" s="65">
        <v>0</v>
      </c>
    </row>
    <row r="50" spans="1:10" ht="21.75" customHeight="1" x14ac:dyDescent="0.25">
      <c r="A50" s="90"/>
      <c r="B50" s="88"/>
      <c r="C50" s="5" t="s">
        <v>25</v>
      </c>
      <c r="D50" s="19">
        <v>27300</v>
      </c>
      <c r="E50" s="67">
        <v>0</v>
      </c>
      <c r="F50" s="67">
        <v>0</v>
      </c>
      <c r="G50" s="67">
        <v>0</v>
      </c>
      <c r="H50" s="19">
        <v>27300</v>
      </c>
      <c r="I50" s="40">
        <v>5</v>
      </c>
      <c r="J50" s="67">
        <v>0</v>
      </c>
    </row>
    <row r="51" spans="1:10" ht="21" customHeight="1" x14ac:dyDescent="0.25">
      <c r="A51" s="90"/>
      <c r="B51" s="88"/>
      <c r="C51" s="5" t="s">
        <v>27</v>
      </c>
      <c r="D51" s="19">
        <v>5300</v>
      </c>
      <c r="E51" s="67">
        <v>0</v>
      </c>
      <c r="F51" s="67">
        <v>0</v>
      </c>
      <c r="G51" s="67">
        <v>0</v>
      </c>
      <c r="H51" s="19">
        <v>5300</v>
      </c>
      <c r="I51" s="67">
        <v>0</v>
      </c>
      <c r="J51" s="67">
        <v>0</v>
      </c>
    </row>
    <row r="52" spans="1:10" ht="19.5" customHeight="1" x14ac:dyDescent="0.25">
      <c r="A52" s="90"/>
      <c r="B52" s="88"/>
      <c r="C52" s="5" t="s">
        <v>33</v>
      </c>
      <c r="D52" s="19">
        <v>5400</v>
      </c>
      <c r="E52" s="67">
        <v>0</v>
      </c>
      <c r="F52" s="67">
        <v>0</v>
      </c>
      <c r="G52" s="67">
        <v>0</v>
      </c>
      <c r="H52" s="19">
        <v>5400</v>
      </c>
      <c r="I52" s="40">
        <v>3</v>
      </c>
      <c r="J52" s="67">
        <v>0</v>
      </c>
    </row>
    <row r="53" spans="1:10" ht="26.25" customHeight="1" x14ac:dyDescent="0.25">
      <c r="A53" s="100"/>
      <c r="B53" s="116"/>
      <c r="C53" s="48" t="s">
        <v>57</v>
      </c>
      <c r="D53" s="19">
        <f>SUM(D50:D52)</f>
        <v>38000</v>
      </c>
      <c r="E53" s="67">
        <v>0</v>
      </c>
      <c r="F53" s="67">
        <v>0</v>
      </c>
      <c r="G53" s="67">
        <v>0</v>
      </c>
      <c r="H53" s="19">
        <f>SUM(H50:H52)</f>
        <v>38000</v>
      </c>
      <c r="I53" s="67">
        <v>0</v>
      </c>
      <c r="J53" s="67">
        <v>0</v>
      </c>
    </row>
    <row r="54" spans="1:10" s="4" customFormat="1" ht="13.5" customHeight="1" x14ac:dyDescent="0.25">
      <c r="A54" s="95" t="s">
        <v>6</v>
      </c>
      <c r="B54" s="96"/>
      <c r="C54" s="111"/>
      <c r="D54" s="111"/>
      <c r="E54" s="111"/>
      <c r="F54" s="111"/>
      <c r="G54" s="111"/>
      <c r="H54" s="111"/>
      <c r="I54" s="112"/>
      <c r="J54" s="61"/>
    </row>
    <row r="55" spans="1:10" ht="88.5" customHeight="1" x14ac:dyDescent="0.25">
      <c r="A55" s="89">
        <v>1</v>
      </c>
      <c r="B55" s="34" t="s">
        <v>26</v>
      </c>
      <c r="C55" s="14" t="s">
        <v>60</v>
      </c>
      <c r="D55" s="15">
        <v>21604.6</v>
      </c>
      <c r="E55" s="16">
        <v>10370</v>
      </c>
      <c r="F55" s="17">
        <v>2595.6</v>
      </c>
      <c r="G55" s="65">
        <v>0</v>
      </c>
      <c r="H55" s="18">
        <v>8642</v>
      </c>
      <c r="I55" s="18">
        <v>5</v>
      </c>
      <c r="J55" s="43" t="s">
        <v>101</v>
      </c>
    </row>
    <row r="56" spans="1:10" ht="75.75" customHeight="1" x14ac:dyDescent="0.25">
      <c r="A56" s="90"/>
      <c r="B56" s="35"/>
      <c r="C56" s="31" t="s">
        <v>53</v>
      </c>
      <c r="D56" s="72">
        <v>5104.6000000000004</v>
      </c>
      <c r="E56" s="73">
        <v>2450</v>
      </c>
      <c r="F56" s="74">
        <v>612.6</v>
      </c>
      <c r="G56" s="76">
        <v>0</v>
      </c>
      <c r="H56" s="75">
        <v>2042</v>
      </c>
      <c r="I56" s="75">
        <v>1</v>
      </c>
      <c r="J56" s="44" t="s">
        <v>54</v>
      </c>
    </row>
    <row r="57" spans="1:10" ht="81" customHeight="1" x14ac:dyDescent="0.25">
      <c r="A57" s="90"/>
      <c r="B57" s="35"/>
      <c r="C57" s="5" t="s">
        <v>34</v>
      </c>
      <c r="D57" s="19">
        <v>8000</v>
      </c>
      <c r="E57" s="20">
        <v>3840</v>
      </c>
      <c r="F57" s="21">
        <v>960</v>
      </c>
      <c r="G57" s="71">
        <v>0</v>
      </c>
      <c r="H57" s="22">
        <v>3200</v>
      </c>
      <c r="I57" s="40">
        <v>2</v>
      </c>
      <c r="J57" s="45" t="s">
        <v>100</v>
      </c>
    </row>
    <row r="58" spans="1:10" ht="76.5" customHeight="1" x14ac:dyDescent="0.25">
      <c r="A58" s="90"/>
      <c r="B58" s="35"/>
      <c r="C58" s="5" t="s">
        <v>37</v>
      </c>
      <c r="D58" s="19">
        <v>8500</v>
      </c>
      <c r="E58" s="20">
        <v>4080</v>
      </c>
      <c r="F58" s="21">
        <v>1020</v>
      </c>
      <c r="G58" s="71">
        <v>0</v>
      </c>
      <c r="H58" s="22">
        <v>3400</v>
      </c>
      <c r="I58" s="40">
        <v>2</v>
      </c>
      <c r="J58" s="45" t="s">
        <v>56</v>
      </c>
    </row>
    <row r="59" spans="1:10" ht="28.5" customHeight="1" x14ac:dyDescent="0.25">
      <c r="A59" s="100"/>
      <c r="B59" s="36"/>
      <c r="C59" s="5" t="s">
        <v>57</v>
      </c>
      <c r="D59" s="19">
        <f>SUM(D56:D58)</f>
        <v>21604.6</v>
      </c>
      <c r="E59" s="19">
        <f>SUM(E56:E58)</f>
        <v>10370</v>
      </c>
      <c r="F59" s="19">
        <f>SUM(F56:F58)</f>
        <v>2592.6</v>
      </c>
      <c r="G59" s="76">
        <v>0</v>
      </c>
      <c r="H59" s="19">
        <f>SUM(H56:H58)</f>
        <v>8642</v>
      </c>
      <c r="I59" s="19">
        <f>SUM(I56:I58)</f>
        <v>5</v>
      </c>
      <c r="J59" s="45" t="s">
        <v>89</v>
      </c>
    </row>
    <row r="60" spans="1:10" ht="41.25" customHeight="1" x14ac:dyDescent="0.25">
      <c r="A60" s="89">
        <v>2</v>
      </c>
      <c r="B60" s="34" t="s">
        <v>32</v>
      </c>
      <c r="C60" s="14" t="s">
        <v>60</v>
      </c>
      <c r="D60" s="15">
        <v>10001</v>
      </c>
      <c r="E60" s="16">
        <v>7200</v>
      </c>
      <c r="F60" s="17">
        <v>1800</v>
      </c>
      <c r="G60" s="65">
        <v>0</v>
      </c>
      <c r="H60" s="18">
        <v>1001</v>
      </c>
      <c r="I60" s="18">
        <v>3</v>
      </c>
      <c r="J60" s="43" t="s">
        <v>59</v>
      </c>
    </row>
    <row r="61" spans="1:10" ht="29.25" customHeight="1" x14ac:dyDescent="0.25">
      <c r="A61" s="90"/>
      <c r="B61" s="38"/>
      <c r="C61" s="5" t="s">
        <v>25</v>
      </c>
      <c r="D61" s="19">
        <v>1667</v>
      </c>
      <c r="E61" s="20">
        <v>1200</v>
      </c>
      <c r="F61" s="21">
        <v>300</v>
      </c>
      <c r="G61" s="76">
        <v>0</v>
      </c>
      <c r="H61" s="22">
        <v>167</v>
      </c>
      <c r="I61" s="40">
        <v>1</v>
      </c>
      <c r="J61" s="45" t="s">
        <v>28</v>
      </c>
    </row>
    <row r="62" spans="1:10" ht="30" customHeight="1" x14ac:dyDescent="0.25">
      <c r="A62" s="90"/>
      <c r="B62" s="35"/>
      <c r="C62" s="5" t="s">
        <v>27</v>
      </c>
      <c r="D62" s="19">
        <v>1667</v>
      </c>
      <c r="E62" s="20">
        <v>1200</v>
      </c>
      <c r="F62" s="21">
        <v>300</v>
      </c>
      <c r="G62" s="76">
        <v>0</v>
      </c>
      <c r="H62" s="22">
        <v>167</v>
      </c>
      <c r="I62" s="40">
        <v>1</v>
      </c>
      <c r="J62" s="45" t="s">
        <v>29</v>
      </c>
    </row>
    <row r="63" spans="1:10" ht="27" customHeight="1" x14ac:dyDescent="0.25">
      <c r="A63" s="90"/>
      <c r="B63" s="35"/>
      <c r="C63" s="5" t="s">
        <v>33</v>
      </c>
      <c r="D63" s="19">
        <v>1667</v>
      </c>
      <c r="E63" s="20">
        <v>1200</v>
      </c>
      <c r="F63" s="21">
        <v>300</v>
      </c>
      <c r="G63" s="76">
        <v>0</v>
      </c>
      <c r="H63" s="22">
        <v>167</v>
      </c>
      <c r="I63" s="76">
        <v>0</v>
      </c>
      <c r="J63" s="45" t="s">
        <v>31</v>
      </c>
    </row>
    <row r="64" spans="1:10" ht="25.5" customHeight="1" x14ac:dyDescent="0.25">
      <c r="A64" s="90"/>
      <c r="B64" s="35"/>
      <c r="C64" s="5" t="s">
        <v>35</v>
      </c>
      <c r="D64" s="19">
        <v>5000</v>
      </c>
      <c r="E64" s="20">
        <v>3600</v>
      </c>
      <c r="F64" s="21">
        <v>900</v>
      </c>
      <c r="G64" s="76">
        <v>0</v>
      </c>
      <c r="H64" s="22">
        <v>500</v>
      </c>
      <c r="I64" s="40">
        <v>1</v>
      </c>
      <c r="J64" s="45" t="s">
        <v>30</v>
      </c>
    </row>
    <row r="65" spans="1:11" ht="39.75" customHeight="1" x14ac:dyDescent="0.25">
      <c r="A65" s="100"/>
      <c r="B65" s="36"/>
      <c r="C65" s="5" t="s">
        <v>57</v>
      </c>
      <c r="D65" s="19">
        <f>SUM(D61:D64)</f>
        <v>10001</v>
      </c>
      <c r="E65" s="19">
        <f>SUM(E61:E64)</f>
        <v>7200</v>
      </c>
      <c r="F65" s="19">
        <f>SUM(F61:F64)</f>
        <v>1800</v>
      </c>
      <c r="G65" s="76">
        <v>0</v>
      </c>
      <c r="H65" s="19">
        <f>SUM(H61:H64)</f>
        <v>1001</v>
      </c>
      <c r="I65" s="19">
        <f>SUM(I61:I64)</f>
        <v>3</v>
      </c>
      <c r="J65" s="46" t="s">
        <v>59</v>
      </c>
    </row>
    <row r="66" spans="1:11" ht="41.25" customHeight="1" x14ac:dyDescent="0.25">
      <c r="A66" s="89">
        <v>3</v>
      </c>
      <c r="B66" s="91" t="s">
        <v>38</v>
      </c>
      <c r="C66" s="14" t="s">
        <v>60</v>
      </c>
      <c r="D66" s="15">
        <v>15000</v>
      </c>
      <c r="E66" s="65">
        <v>0</v>
      </c>
      <c r="F66" s="65">
        <v>0</v>
      </c>
      <c r="G66" s="65">
        <v>0</v>
      </c>
      <c r="H66" s="18">
        <v>15000</v>
      </c>
      <c r="I66" s="18">
        <v>3</v>
      </c>
      <c r="J66" s="77" t="s">
        <v>63</v>
      </c>
    </row>
    <row r="67" spans="1:11" ht="31.5" customHeight="1" x14ac:dyDescent="0.25">
      <c r="A67" s="90"/>
      <c r="B67" s="92"/>
      <c r="C67" s="5" t="s">
        <v>33</v>
      </c>
      <c r="D67" s="19">
        <v>15000</v>
      </c>
      <c r="E67" s="76">
        <v>0</v>
      </c>
      <c r="F67" s="76">
        <v>0</v>
      </c>
      <c r="G67" s="76">
        <v>0</v>
      </c>
      <c r="H67" s="22">
        <v>15000</v>
      </c>
      <c r="I67" s="40">
        <v>3</v>
      </c>
      <c r="J67" s="45" t="s">
        <v>102</v>
      </c>
    </row>
    <row r="68" spans="1:11" ht="28.5" customHeight="1" x14ac:dyDescent="0.25">
      <c r="A68" s="100"/>
      <c r="B68" s="94"/>
      <c r="C68" s="5" t="s">
        <v>62</v>
      </c>
      <c r="D68" s="19">
        <v>15000</v>
      </c>
      <c r="E68" s="67">
        <v>0</v>
      </c>
      <c r="F68" s="68">
        <v>0</v>
      </c>
      <c r="G68" s="67">
        <v>0</v>
      </c>
      <c r="H68" s="22">
        <v>15000</v>
      </c>
      <c r="I68" s="40">
        <v>3</v>
      </c>
      <c r="J68" s="45" t="s">
        <v>63</v>
      </c>
    </row>
    <row r="69" spans="1:11" ht="41.25" customHeight="1" x14ac:dyDescent="0.25">
      <c r="A69" s="89"/>
      <c r="B69" s="113" t="s">
        <v>73</v>
      </c>
      <c r="C69" s="14" t="s">
        <v>60</v>
      </c>
      <c r="D69" s="18">
        <v>46605.599999999999</v>
      </c>
      <c r="E69" s="18">
        <v>17570</v>
      </c>
      <c r="F69" s="18">
        <v>4392.6000000000004</v>
      </c>
      <c r="G69" s="18">
        <v>0</v>
      </c>
      <c r="H69" s="18">
        <v>24643</v>
      </c>
      <c r="I69" s="18">
        <v>11</v>
      </c>
      <c r="J69" s="18">
        <v>0</v>
      </c>
    </row>
    <row r="70" spans="1:11" ht="17.25" customHeight="1" x14ac:dyDescent="0.25">
      <c r="A70" s="90"/>
      <c r="B70" s="114"/>
      <c r="C70" s="31" t="s">
        <v>61</v>
      </c>
      <c r="D70" s="40">
        <f t="shared" ref="D70:I70" si="0">D56</f>
        <v>5104.6000000000004</v>
      </c>
      <c r="E70" s="40">
        <f t="shared" si="0"/>
        <v>2450</v>
      </c>
      <c r="F70" s="40">
        <f t="shared" si="0"/>
        <v>612.6</v>
      </c>
      <c r="G70" s="40">
        <f t="shared" si="0"/>
        <v>0</v>
      </c>
      <c r="H70" s="40">
        <f t="shared" si="0"/>
        <v>2042</v>
      </c>
      <c r="I70" s="40">
        <f t="shared" si="0"/>
        <v>1</v>
      </c>
      <c r="J70" s="76">
        <v>0</v>
      </c>
    </row>
    <row r="71" spans="1:11" ht="17.25" customHeight="1" x14ac:dyDescent="0.25">
      <c r="A71" s="90"/>
      <c r="B71" s="114"/>
      <c r="C71" s="5" t="s">
        <v>55</v>
      </c>
      <c r="D71" s="40">
        <f>D61</f>
        <v>1667</v>
      </c>
      <c r="E71" s="40">
        <f t="shared" ref="E71:I71" si="1">E61</f>
        <v>1200</v>
      </c>
      <c r="F71" s="40">
        <f t="shared" si="1"/>
        <v>300</v>
      </c>
      <c r="G71" s="40">
        <f t="shared" si="1"/>
        <v>0</v>
      </c>
      <c r="H71" s="40">
        <f t="shared" si="1"/>
        <v>167</v>
      </c>
      <c r="I71" s="40">
        <f t="shared" si="1"/>
        <v>1</v>
      </c>
      <c r="J71" s="76">
        <v>0</v>
      </c>
    </row>
    <row r="72" spans="1:11" ht="17.25" customHeight="1" x14ac:dyDescent="0.25">
      <c r="A72" s="90"/>
      <c r="B72" s="114"/>
      <c r="C72" s="5" t="s">
        <v>27</v>
      </c>
      <c r="D72" s="40">
        <f>D62</f>
        <v>1667</v>
      </c>
      <c r="E72" s="40">
        <f t="shared" ref="E72:I72" si="2">E62</f>
        <v>1200</v>
      </c>
      <c r="F72" s="40">
        <f t="shared" si="2"/>
        <v>300</v>
      </c>
      <c r="G72" s="40">
        <f t="shared" si="2"/>
        <v>0</v>
      </c>
      <c r="H72" s="40">
        <f t="shared" si="2"/>
        <v>167</v>
      </c>
      <c r="I72" s="40">
        <f t="shared" si="2"/>
        <v>1</v>
      </c>
      <c r="J72" s="76">
        <v>0</v>
      </c>
    </row>
    <row r="73" spans="1:11" ht="17.25" customHeight="1" x14ac:dyDescent="0.25">
      <c r="A73" s="90"/>
      <c r="B73" s="114"/>
      <c r="C73" s="5" t="s">
        <v>33</v>
      </c>
      <c r="D73" s="40">
        <f>D63+D67</f>
        <v>16667</v>
      </c>
      <c r="E73" s="40">
        <f t="shared" ref="E73:I73" si="3">E63+E67</f>
        <v>1200</v>
      </c>
      <c r="F73" s="40">
        <f t="shared" si="3"/>
        <v>300</v>
      </c>
      <c r="G73" s="40">
        <f t="shared" si="3"/>
        <v>0</v>
      </c>
      <c r="H73" s="40">
        <f t="shared" si="3"/>
        <v>15167</v>
      </c>
      <c r="I73" s="40">
        <f t="shared" si="3"/>
        <v>3</v>
      </c>
      <c r="J73" s="76">
        <v>0</v>
      </c>
    </row>
    <row r="74" spans="1:11" ht="17.25" customHeight="1" x14ac:dyDescent="0.25">
      <c r="A74" s="90"/>
      <c r="B74" s="114"/>
      <c r="C74" s="5" t="s">
        <v>34</v>
      </c>
      <c r="D74" s="40">
        <f>D57</f>
        <v>8000</v>
      </c>
      <c r="E74" s="40">
        <f t="shared" ref="E74:I74" si="4">E57</f>
        <v>3840</v>
      </c>
      <c r="F74" s="40">
        <f t="shared" si="4"/>
        <v>960</v>
      </c>
      <c r="G74" s="40">
        <f t="shared" si="4"/>
        <v>0</v>
      </c>
      <c r="H74" s="40">
        <f t="shared" si="4"/>
        <v>3200</v>
      </c>
      <c r="I74" s="40">
        <f t="shared" si="4"/>
        <v>2</v>
      </c>
      <c r="J74" s="76">
        <v>0</v>
      </c>
    </row>
    <row r="75" spans="1:11" ht="17.25" customHeight="1" x14ac:dyDescent="0.25">
      <c r="A75" s="90"/>
      <c r="B75" s="114"/>
      <c r="C75" s="5" t="s">
        <v>35</v>
      </c>
      <c r="D75" s="40">
        <f>D64</f>
        <v>5000</v>
      </c>
      <c r="E75" s="40">
        <f t="shared" ref="E75:I75" si="5">E64</f>
        <v>3600</v>
      </c>
      <c r="F75" s="40">
        <f t="shared" si="5"/>
        <v>900</v>
      </c>
      <c r="G75" s="40">
        <f t="shared" si="5"/>
        <v>0</v>
      </c>
      <c r="H75" s="40">
        <f t="shared" si="5"/>
        <v>500</v>
      </c>
      <c r="I75" s="40">
        <f t="shared" si="5"/>
        <v>1</v>
      </c>
      <c r="J75" s="76">
        <v>0</v>
      </c>
    </row>
    <row r="76" spans="1:11" ht="17.25" customHeight="1" x14ac:dyDescent="0.25">
      <c r="A76" s="90"/>
      <c r="B76" s="114"/>
      <c r="C76" s="5" t="s">
        <v>36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76">
        <v>0</v>
      </c>
    </row>
    <row r="77" spans="1:11" ht="17.25" customHeight="1" x14ac:dyDescent="0.25">
      <c r="A77" s="90"/>
      <c r="B77" s="114"/>
      <c r="C77" s="5" t="s">
        <v>37</v>
      </c>
      <c r="D77" s="40">
        <f>D58</f>
        <v>8500</v>
      </c>
      <c r="E77" s="40">
        <f t="shared" ref="E77:I77" si="6">E58</f>
        <v>4080</v>
      </c>
      <c r="F77" s="40">
        <f t="shared" si="6"/>
        <v>1020</v>
      </c>
      <c r="G77" s="40">
        <f t="shared" si="6"/>
        <v>0</v>
      </c>
      <c r="H77" s="40">
        <f t="shared" si="6"/>
        <v>3400</v>
      </c>
      <c r="I77" s="40">
        <f t="shared" si="6"/>
        <v>2</v>
      </c>
      <c r="J77" s="76">
        <v>0</v>
      </c>
    </row>
    <row r="78" spans="1:11" ht="17.25" customHeight="1" x14ac:dyDescent="0.25">
      <c r="A78" s="100"/>
      <c r="B78" s="115"/>
      <c r="C78" s="5" t="s">
        <v>57</v>
      </c>
      <c r="D78" s="40">
        <f>D59+D65+D68</f>
        <v>46605.599999999999</v>
      </c>
      <c r="E78" s="40">
        <f t="shared" ref="E78:I78" si="7">E59+E65+E68</f>
        <v>17570</v>
      </c>
      <c r="F78" s="40">
        <f t="shared" si="7"/>
        <v>4392.6000000000004</v>
      </c>
      <c r="G78" s="40">
        <f t="shared" si="7"/>
        <v>0</v>
      </c>
      <c r="H78" s="40">
        <f t="shared" si="7"/>
        <v>24643</v>
      </c>
      <c r="I78" s="40">
        <f t="shared" si="7"/>
        <v>11</v>
      </c>
      <c r="J78" s="76">
        <v>0</v>
      </c>
    </row>
    <row r="79" spans="1:11" s="4" customFormat="1" ht="13.5" customHeight="1" x14ac:dyDescent="0.25">
      <c r="A79" s="95" t="s">
        <v>7</v>
      </c>
      <c r="B79" s="96"/>
      <c r="C79" s="111"/>
      <c r="D79" s="111"/>
      <c r="E79" s="111"/>
      <c r="F79" s="111"/>
      <c r="G79" s="111"/>
      <c r="H79" s="111"/>
      <c r="I79" s="112"/>
      <c r="J79" s="61"/>
    </row>
    <row r="80" spans="1:11" ht="41.25" customHeight="1" x14ac:dyDescent="0.25">
      <c r="A80" s="89">
        <v>1</v>
      </c>
      <c r="B80" s="117" t="s">
        <v>94</v>
      </c>
      <c r="C80" s="14" t="s">
        <v>60</v>
      </c>
      <c r="D80" s="18">
        <f>D81</f>
        <v>6294.14</v>
      </c>
      <c r="E80" s="18">
        <f t="shared" ref="E80:J80" si="8">E81</f>
        <v>0</v>
      </c>
      <c r="F80" s="18">
        <f t="shared" si="8"/>
        <v>5979.433</v>
      </c>
      <c r="G80" s="18">
        <f t="shared" si="8"/>
        <v>314.70699999999999</v>
      </c>
      <c r="H80" s="18">
        <f t="shared" si="8"/>
        <v>0</v>
      </c>
      <c r="I80" s="18">
        <f t="shared" si="8"/>
        <v>0</v>
      </c>
      <c r="J80" s="18">
        <f t="shared" si="8"/>
        <v>0</v>
      </c>
      <c r="K80" s="53"/>
    </row>
    <row r="81" spans="1:11" ht="24" customHeight="1" x14ac:dyDescent="0.25">
      <c r="A81" s="90"/>
      <c r="B81" s="118"/>
      <c r="C81" s="5" t="s">
        <v>25</v>
      </c>
      <c r="D81" s="55">
        <f>F81+G81</f>
        <v>6294.14</v>
      </c>
      <c r="E81" s="40">
        <v>0</v>
      </c>
      <c r="F81" s="21">
        <v>5979.433</v>
      </c>
      <c r="G81" s="20">
        <v>314.70699999999999</v>
      </c>
      <c r="H81" s="40">
        <v>0</v>
      </c>
      <c r="I81" s="40">
        <v>0</v>
      </c>
      <c r="J81" s="40">
        <v>0</v>
      </c>
      <c r="K81" s="54"/>
    </row>
    <row r="82" spans="1:11" ht="39" customHeight="1" x14ac:dyDescent="0.25">
      <c r="A82" s="89">
        <v>2</v>
      </c>
      <c r="B82" s="117" t="s">
        <v>95</v>
      </c>
      <c r="C82" s="14" t="s">
        <v>60</v>
      </c>
      <c r="D82" s="15">
        <f>D83</f>
        <v>1787.1699999999998</v>
      </c>
      <c r="E82" s="15">
        <f t="shared" ref="E82:J82" si="9">E83</f>
        <v>0</v>
      </c>
      <c r="F82" s="15">
        <f t="shared" si="9"/>
        <v>1697.81</v>
      </c>
      <c r="G82" s="15">
        <f t="shared" si="9"/>
        <v>89.36</v>
      </c>
      <c r="H82" s="15">
        <f t="shared" si="9"/>
        <v>0</v>
      </c>
      <c r="I82" s="15">
        <f t="shared" si="9"/>
        <v>0</v>
      </c>
      <c r="J82" s="15">
        <f t="shared" si="9"/>
        <v>0</v>
      </c>
    </row>
    <row r="83" spans="1:11" ht="26.25" customHeight="1" x14ac:dyDescent="0.25">
      <c r="A83" s="90"/>
      <c r="B83" s="118"/>
      <c r="C83" s="5" t="s">
        <v>25</v>
      </c>
      <c r="D83" s="55">
        <f>F83+G83</f>
        <v>1787.1699999999998</v>
      </c>
      <c r="E83" s="40">
        <v>0</v>
      </c>
      <c r="F83" s="21">
        <v>1697.81</v>
      </c>
      <c r="G83" s="20">
        <v>89.36</v>
      </c>
      <c r="H83" s="40">
        <v>0</v>
      </c>
      <c r="I83" s="40">
        <v>0</v>
      </c>
      <c r="J83" s="40">
        <v>0</v>
      </c>
    </row>
    <row r="84" spans="1:11" ht="48.75" customHeight="1" x14ac:dyDescent="0.25">
      <c r="A84" s="89">
        <v>3</v>
      </c>
      <c r="B84" s="117" t="s">
        <v>96</v>
      </c>
      <c r="C84" s="14" t="s">
        <v>60</v>
      </c>
      <c r="D84" s="15">
        <f>D85</f>
        <v>2780.7799999999997</v>
      </c>
      <c r="E84" s="15">
        <f t="shared" ref="E84:J84" si="10">E85</f>
        <v>0</v>
      </c>
      <c r="F84" s="15">
        <f t="shared" si="10"/>
        <v>2641.74</v>
      </c>
      <c r="G84" s="15">
        <f t="shared" si="10"/>
        <v>139.04</v>
      </c>
      <c r="H84" s="15">
        <f t="shared" si="10"/>
        <v>0</v>
      </c>
      <c r="I84" s="15">
        <f t="shared" si="10"/>
        <v>0</v>
      </c>
      <c r="J84" s="15">
        <f t="shared" si="10"/>
        <v>0</v>
      </c>
    </row>
    <row r="85" spans="1:11" ht="27" customHeight="1" x14ac:dyDescent="0.25">
      <c r="A85" s="90"/>
      <c r="B85" s="118"/>
      <c r="C85" s="5" t="s">
        <v>25</v>
      </c>
      <c r="D85" s="55">
        <f>F85+G85</f>
        <v>2780.7799999999997</v>
      </c>
      <c r="E85" s="40">
        <v>0</v>
      </c>
      <c r="F85" s="21">
        <v>2641.74</v>
      </c>
      <c r="G85" s="20">
        <v>139.04</v>
      </c>
      <c r="H85" s="40">
        <v>0</v>
      </c>
      <c r="I85" s="40">
        <v>0</v>
      </c>
      <c r="J85" s="40">
        <v>0</v>
      </c>
    </row>
    <row r="86" spans="1:11" ht="48.75" customHeight="1" x14ac:dyDescent="0.25">
      <c r="A86" s="90">
        <v>4</v>
      </c>
      <c r="B86" s="117" t="s">
        <v>97</v>
      </c>
      <c r="C86" s="14" t="s">
        <v>60</v>
      </c>
      <c r="D86" s="15">
        <f>D87</f>
        <v>4042.99</v>
      </c>
      <c r="E86" s="15">
        <f>E87</f>
        <v>0</v>
      </c>
      <c r="F86" s="15">
        <f t="shared" ref="F86:J86" si="11">F87</f>
        <v>3840</v>
      </c>
      <c r="G86" s="15">
        <f t="shared" si="11"/>
        <v>202.99</v>
      </c>
      <c r="H86" s="15">
        <f t="shared" si="11"/>
        <v>0</v>
      </c>
      <c r="I86" s="15">
        <f t="shared" si="11"/>
        <v>0</v>
      </c>
      <c r="J86" s="15">
        <f t="shared" si="11"/>
        <v>0</v>
      </c>
    </row>
    <row r="87" spans="1:11" ht="29.25" customHeight="1" x14ac:dyDescent="0.25">
      <c r="A87" s="90"/>
      <c r="B87" s="118"/>
      <c r="C87" s="5" t="s">
        <v>25</v>
      </c>
      <c r="D87" s="19">
        <v>4042.99</v>
      </c>
      <c r="E87" s="40">
        <v>0</v>
      </c>
      <c r="F87" s="68">
        <v>3840</v>
      </c>
      <c r="G87" s="20">
        <v>202.99</v>
      </c>
      <c r="H87" s="40">
        <v>0</v>
      </c>
      <c r="I87" s="40">
        <v>0</v>
      </c>
      <c r="J87" s="40">
        <v>0</v>
      </c>
    </row>
    <row r="88" spans="1:11" ht="26.25" customHeight="1" x14ac:dyDescent="0.25">
      <c r="A88" s="79"/>
      <c r="B88" s="83"/>
      <c r="C88" s="14" t="s">
        <v>104</v>
      </c>
      <c r="D88" s="15">
        <f>D81+D83+D85+D87</f>
        <v>14905.08</v>
      </c>
      <c r="E88" s="15">
        <f>E81+E83+E85+E87</f>
        <v>0</v>
      </c>
      <c r="F88" s="15">
        <f>F81+F83+F85+F87</f>
        <v>14158.983</v>
      </c>
      <c r="G88" s="15">
        <f>G81+G83+G85+G87</f>
        <v>746.09699999999998</v>
      </c>
      <c r="H88" s="15">
        <f t="shared" ref="H88:J88" si="12">H81+H83+H85+H87</f>
        <v>0</v>
      </c>
      <c r="I88" s="15">
        <f t="shared" si="12"/>
        <v>0</v>
      </c>
      <c r="J88" s="15">
        <f t="shared" si="12"/>
        <v>0</v>
      </c>
    </row>
    <row r="89" spans="1:11" ht="42" customHeight="1" x14ac:dyDescent="0.25">
      <c r="A89" s="89">
        <v>5</v>
      </c>
      <c r="B89" s="87" t="s">
        <v>68</v>
      </c>
      <c r="C89" s="14" t="s">
        <v>60</v>
      </c>
      <c r="D89" s="15">
        <f>D90</f>
        <v>6000</v>
      </c>
      <c r="E89" s="15">
        <f t="shared" ref="E89:J89" si="13">E90</f>
        <v>0</v>
      </c>
      <c r="F89" s="15">
        <f t="shared" si="13"/>
        <v>5700</v>
      </c>
      <c r="G89" s="15">
        <f t="shared" si="13"/>
        <v>300</v>
      </c>
      <c r="H89" s="15">
        <f t="shared" si="13"/>
        <v>0</v>
      </c>
      <c r="I89" s="15">
        <f t="shared" si="13"/>
        <v>0</v>
      </c>
      <c r="J89" s="15">
        <f t="shared" si="13"/>
        <v>0</v>
      </c>
      <c r="K89" s="53"/>
    </row>
    <row r="90" spans="1:11" ht="38.25" customHeight="1" x14ac:dyDescent="0.25">
      <c r="A90" s="90"/>
      <c r="B90" s="88"/>
      <c r="C90" s="5" t="s">
        <v>27</v>
      </c>
      <c r="D90" s="19">
        <v>6000</v>
      </c>
      <c r="E90" s="40">
        <v>0</v>
      </c>
      <c r="F90" s="68">
        <v>5700</v>
      </c>
      <c r="G90" s="67">
        <v>300</v>
      </c>
      <c r="H90" s="40">
        <v>0</v>
      </c>
      <c r="I90" s="40">
        <v>0</v>
      </c>
      <c r="J90" s="40">
        <v>0</v>
      </c>
      <c r="K90" s="54"/>
    </row>
    <row r="91" spans="1:11" ht="46.5" customHeight="1" x14ac:dyDescent="0.25">
      <c r="A91" s="89">
        <v>6</v>
      </c>
      <c r="B91" s="87" t="s">
        <v>69</v>
      </c>
      <c r="C91" s="14" t="s">
        <v>60</v>
      </c>
      <c r="D91" s="15">
        <f>D92</f>
        <v>8000</v>
      </c>
      <c r="E91" s="15">
        <f t="shared" ref="E91:J91" si="14">E92</f>
        <v>0</v>
      </c>
      <c r="F91" s="15">
        <f t="shared" si="14"/>
        <v>7600</v>
      </c>
      <c r="G91" s="15">
        <f t="shared" si="14"/>
        <v>400</v>
      </c>
      <c r="H91" s="15">
        <f t="shared" si="14"/>
        <v>0</v>
      </c>
      <c r="I91" s="15">
        <f t="shared" si="14"/>
        <v>0</v>
      </c>
      <c r="J91" s="15">
        <f t="shared" si="14"/>
        <v>0</v>
      </c>
      <c r="K91" s="53"/>
    </row>
    <row r="92" spans="1:11" ht="50.25" customHeight="1" x14ac:dyDescent="0.25">
      <c r="A92" s="90"/>
      <c r="B92" s="88"/>
      <c r="C92" s="5" t="s">
        <v>27</v>
      </c>
      <c r="D92" s="19">
        <v>8000</v>
      </c>
      <c r="E92" s="40">
        <v>0</v>
      </c>
      <c r="F92" s="21">
        <v>7600</v>
      </c>
      <c r="G92" s="20">
        <v>400</v>
      </c>
      <c r="H92" s="40">
        <v>0</v>
      </c>
      <c r="I92" s="40">
        <v>0</v>
      </c>
      <c r="J92" s="40">
        <v>0</v>
      </c>
      <c r="K92" s="54"/>
    </row>
    <row r="93" spans="1:11" ht="40.5" customHeight="1" x14ac:dyDescent="0.25">
      <c r="A93" s="90">
        <v>7</v>
      </c>
      <c r="B93" s="87" t="s">
        <v>70</v>
      </c>
      <c r="C93" s="14" t="s">
        <v>60</v>
      </c>
      <c r="D93" s="15">
        <f>D94</f>
        <v>8000</v>
      </c>
      <c r="E93" s="15">
        <f t="shared" ref="E93:J93" si="15">E94</f>
        <v>0</v>
      </c>
      <c r="F93" s="15">
        <f t="shared" si="15"/>
        <v>7600</v>
      </c>
      <c r="G93" s="15">
        <f t="shared" si="15"/>
        <v>400</v>
      </c>
      <c r="H93" s="15">
        <f t="shared" si="15"/>
        <v>0</v>
      </c>
      <c r="I93" s="15">
        <f t="shared" si="15"/>
        <v>0</v>
      </c>
      <c r="J93" s="15">
        <f t="shared" si="15"/>
        <v>0</v>
      </c>
      <c r="K93" s="53"/>
    </row>
    <row r="94" spans="1:11" ht="26.25" customHeight="1" x14ac:dyDescent="0.25">
      <c r="A94" s="90"/>
      <c r="B94" s="88"/>
      <c r="C94" s="5" t="s">
        <v>27</v>
      </c>
      <c r="D94" s="19">
        <v>8000</v>
      </c>
      <c r="E94" s="40">
        <v>0</v>
      </c>
      <c r="F94" s="68">
        <v>7600</v>
      </c>
      <c r="G94" s="67">
        <v>400</v>
      </c>
      <c r="H94" s="40">
        <v>0</v>
      </c>
      <c r="I94" s="40">
        <v>0</v>
      </c>
      <c r="J94" s="40">
        <v>0</v>
      </c>
      <c r="K94" s="54"/>
    </row>
    <row r="95" spans="1:11" ht="26.25" customHeight="1" x14ac:dyDescent="0.25">
      <c r="A95" s="79"/>
      <c r="B95" s="80"/>
      <c r="C95" s="14" t="s">
        <v>103</v>
      </c>
      <c r="D95" s="15">
        <f>D90+D92+D94</f>
        <v>22000</v>
      </c>
      <c r="E95" s="15">
        <f>E90+E92+E94</f>
        <v>0</v>
      </c>
      <c r="F95" s="15">
        <f>F90+F92+F94</f>
        <v>20900</v>
      </c>
      <c r="G95" s="15">
        <f>G90+G92+G94</f>
        <v>1100</v>
      </c>
      <c r="H95" s="15">
        <f t="shared" ref="H95:J95" si="16">H90+H92+H94</f>
        <v>0</v>
      </c>
      <c r="I95" s="15">
        <f t="shared" si="16"/>
        <v>0</v>
      </c>
      <c r="J95" s="15">
        <f t="shared" si="16"/>
        <v>0</v>
      </c>
      <c r="K95" s="53"/>
    </row>
    <row r="96" spans="1:11" ht="40.5" customHeight="1" x14ac:dyDescent="0.25">
      <c r="A96" s="89">
        <v>9</v>
      </c>
      <c r="B96" s="87" t="s">
        <v>71</v>
      </c>
      <c r="C96" s="14" t="s">
        <v>60</v>
      </c>
      <c r="D96" s="18">
        <f>D97</f>
        <v>6300</v>
      </c>
      <c r="E96" s="18">
        <f t="shared" ref="E96:J104" si="17">E97</f>
        <v>0</v>
      </c>
      <c r="F96" s="18">
        <f t="shared" si="17"/>
        <v>6000</v>
      </c>
      <c r="G96" s="18">
        <f t="shared" si="17"/>
        <v>300</v>
      </c>
      <c r="H96" s="18">
        <f t="shared" si="17"/>
        <v>0</v>
      </c>
      <c r="I96" s="18">
        <f t="shared" si="17"/>
        <v>0</v>
      </c>
      <c r="J96" s="18">
        <f t="shared" si="17"/>
        <v>0</v>
      </c>
      <c r="K96" s="54"/>
    </row>
    <row r="97" spans="1:11" ht="26.25" customHeight="1" x14ac:dyDescent="0.25">
      <c r="A97" s="90"/>
      <c r="B97" s="88"/>
      <c r="C97" s="5" t="s">
        <v>33</v>
      </c>
      <c r="D97" s="19">
        <v>6300</v>
      </c>
      <c r="E97" s="40">
        <v>0</v>
      </c>
      <c r="F97" s="21">
        <v>6000</v>
      </c>
      <c r="G97" s="20">
        <v>300</v>
      </c>
      <c r="H97" s="40">
        <v>0</v>
      </c>
      <c r="I97" s="40">
        <v>0</v>
      </c>
      <c r="J97" s="40">
        <v>0</v>
      </c>
      <c r="K97" s="54"/>
    </row>
    <row r="98" spans="1:11" ht="26.25" customHeight="1" x14ac:dyDescent="0.25">
      <c r="A98" s="89">
        <v>10</v>
      </c>
      <c r="B98" s="87" t="s">
        <v>72</v>
      </c>
      <c r="C98" s="14" t="s">
        <v>60</v>
      </c>
      <c r="D98" s="15">
        <v>1988</v>
      </c>
      <c r="E98" s="18">
        <f t="shared" si="17"/>
        <v>0</v>
      </c>
      <c r="F98" s="17">
        <v>1888.6</v>
      </c>
      <c r="G98" s="16">
        <v>99.4</v>
      </c>
      <c r="H98" s="18">
        <f t="shared" ref="H98" si="18">H99</f>
        <v>0</v>
      </c>
      <c r="I98" s="18">
        <f t="shared" ref="I98" si="19">I99</f>
        <v>0</v>
      </c>
      <c r="J98" s="18">
        <f t="shared" ref="J98" si="20">J99</f>
        <v>0</v>
      </c>
    </row>
    <row r="99" spans="1:11" ht="26.25" customHeight="1" x14ac:dyDescent="0.25">
      <c r="A99" s="90"/>
      <c r="B99" s="88"/>
      <c r="C99" s="5" t="s">
        <v>34</v>
      </c>
      <c r="D99" s="19">
        <v>1988</v>
      </c>
      <c r="E99" s="40">
        <v>0</v>
      </c>
      <c r="F99" s="21">
        <v>1888.6</v>
      </c>
      <c r="G99" s="20">
        <v>99.4</v>
      </c>
      <c r="H99" s="40">
        <v>0</v>
      </c>
      <c r="I99" s="40">
        <v>0</v>
      </c>
      <c r="J99" s="40">
        <v>0</v>
      </c>
    </row>
    <row r="100" spans="1:11" ht="42.75" customHeight="1" x14ac:dyDescent="0.25">
      <c r="A100" s="89">
        <v>11</v>
      </c>
      <c r="B100" s="87" t="s">
        <v>72</v>
      </c>
      <c r="C100" s="14" t="s">
        <v>60</v>
      </c>
      <c r="D100" s="15">
        <v>1988</v>
      </c>
      <c r="E100" s="18">
        <f t="shared" si="17"/>
        <v>0</v>
      </c>
      <c r="F100" s="17">
        <v>1888.6</v>
      </c>
      <c r="G100" s="16">
        <v>99.4</v>
      </c>
      <c r="H100" s="18">
        <f t="shared" ref="H100" si="21">H101</f>
        <v>0</v>
      </c>
      <c r="I100" s="18">
        <f t="shared" ref="I100" si="22">I101</f>
        <v>0</v>
      </c>
      <c r="J100" s="18">
        <f t="shared" ref="J100" si="23">J101</f>
        <v>0</v>
      </c>
    </row>
    <row r="101" spans="1:11" ht="26.25" customHeight="1" x14ac:dyDescent="0.25">
      <c r="A101" s="90"/>
      <c r="B101" s="88"/>
      <c r="C101" s="5" t="s">
        <v>35</v>
      </c>
      <c r="D101" s="19">
        <v>1988</v>
      </c>
      <c r="E101" s="40">
        <v>0</v>
      </c>
      <c r="F101" s="21">
        <v>1888.6</v>
      </c>
      <c r="G101" s="20">
        <v>99.4</v>
      </c>
      <c r="H101" s="40">
        <v>0</v>
      </c>
      <c r="I101" s="40">
        <v>0</v>
      </c>
      <c r="J101" s="40">
        <v>0</v>
      </c>
    </row>
    <row r="102" spans="1:11" ht="39.75" customHeight="1" x14ac:dyDescent="0.25">
      <c r="A102" s="90">
        <v>12</v>
      </c>
      <c r="B102" s="87" t="s">
        <v>72</v>
      </c>
      <c r="C102" s="14" t="s">
        <v>60</v>
      </c>
      <c r="D102" s="15">
        <v>1988</v>
      </c>
      <c r="E102" s="18">
        <f t="shared" si="17"/>
        <v>0</v>
      </c>
      <c r="F102" s="17">
        <v>1888.6</v>
      </c>
      <c r="G102" s="16">
        <v>99.4</v>
      </c>
      <c r="H102" s="18">
        <f t="shared" ref="H102" si="24">H103</f>
        <v>0</v>
      </c>
      <c r="I102" s="18">
        <f t="shared" ref="I102" si="25">I103</f>
        <v>0</v>
      </c>
      <c r="J102" s="18">
        <f t="shared" ref="J102" si="26">J103</f>
        <v>0</v>
      </c>
    </row>
    <row r="103" spans="1:11" ht="26.25" customHeight="1" x14ac:dyDescent="0.25">
      <c r="A103" s="90"/>
      <c r="B103" s="110"/>
      <c r="C103" s="5" t="s">
        <v>36</v>
      </c>
      <c r="D103" s="19">
        <v>1988</v>
      </c>
      <c r="E103" s="40">
        <v>0</v>
      </c>
      <c r="F103" s="21">
        <v>1888.6</v>
      </c>
      <c r="G103" s="20">
        <v>99.4</v>
      </c>
      <c r="H103" s="40">
        <v>0</v>
      </c>
      <c r="I103" s="40">
        <v>0</v>
      </c>
      <c r="J103" s="40">
        <v>0</v>
      </c>
    </row>
    <row r="104" spans="1:11" ht="41.25" customHeight="1" x14ac:dyDescent="0.25">
      <c r="A104" s="89">
        <v>13</v>
      </c>
      <c r="B104" s="87" t="s">
        <v>72</v>
      </c>
      <c r="C104" s="14" t="s">
        <v>60</v>
      </c>
      <c r="D104" s="15">
        <v>1988</v>
      </c>
      <c r="E104" s="18">
        <f t="shared" si="17"/>
        <v>0</v>
      </c>
      <c r="F104" s="17">
        <v>1888.6</v>
      </c>
      <c r="G104" s="16">
        <v>99.4</v>
      </c>
      <c r="H104" s="18">
        <f t="shared" ref="H104" si="27">H105</f>
        <v>0</v>
      </c>
      <c r="I104" s="18">
        <f t="shared" ref="I104" si="28">I105</f>
        <v>0</v>
      </c>
      <c r="J104" s="18">
        <f t="shared" ref="J104" si="29">J105</f>
        <v>0</v>
      </c>
    </row>
    <row r="105" spans="1:11" ht="14.25" customHeight="1" x14ac:dyDescent="0.25">
      <c r="A105" s="90"/>
      <c r="B105" s="88"/>
      <c r="C105" s="5" t="s">
        <v>37</v>
      </c>
      <c r="D105" s="19">
        <v>1988</v>
      </c>
      <c r="E105" s="40">
        <v>0</v>
      </c>
      <c r="F105" s="21">
        <v>1888.6</v>
      </c>
      <c r="G105" s="20">
        <v>99.4</v>
      </c>
      <c r="H105" s="40">
        <v>0</v>
      </c>
      <c r="I105" s="40">
        <v>0</v>
      </c>
      <c r="J105" s="40">
        <v>0</v>
      </c>
    </row>
    <row r="106" spans="1:11" ht="40.5" customHeight="1" x14ac:dyDescent="0.25">
      <c r="A106" s="89"/>
      <c r="B106" s="113" t="s">
        <v>73</v>
      </c>
      <c r="C106" s="14" t="s">
        <v>60</v>
      </c>
      <c r="D106" s="18">
        <v>51157.1</v>
      </c>
      <c r="E106" s="18">
        <v>0</v>
      </c>
      <c r="F106" s="16">
        <v>48613.4</v>
      </c>
      <c r="G106" s="16">
        <v>2543.6999999999998</v>
      </c>
      <c r="H106" s="18">
        <v>0</v>
      </c>
      <c r="I106" s="18">
        <v>0</v>
      </c>
      <c r="J106" s="18">
        <v>0</v>
      </c>
    </row>
    <row r="107" spans="1:11" ht="18.75" customHeight="1" x14ac:dyDescent="0.25">
      <c r="A107" s="90"/>
      <c r="B107" s="114"/>
      <c r="C107" s="5" t="s">
        <v>55</v>
      </c>
      <c r="D107" s="40">
        <f>D88</f>
        <v>14905.08</v>
      </c>
      <c r="E107" s="40">
        <v>0</v>
      </c>
      <c r="F107" s="40">
        <f>F88</f>
        <v>14158.983</v>
      </c>
      <c r="G107" s="40">
        <f>G88</f>
        <v>746.09699999999998</v>
      </c>
      <c r="H107" s="40">
        <v>0</v>
      </c>
      <c r="I107" s="40">
        <v>0</v>
      </c>
      <c r="J107" s="40">
        <v>0</v>
      </c>
    </row>
    <row r="108" spans="1:11" ht="19.5" customHeight="1" x14ac:dyDescent="0.25">
      <c r="A108" s="90"/>
      <c r="B108" s="114"/>
      <c r="C108" s="5" t="s">
        <v>27</v>
      </c>
      <c r="D108" s="19">
        <f>D95</f>
        <v>22000</v>
      </c>
      <c r="E108" s="40">
        <v>0</v>
      </c>
      <c r="F108" s="19">
        <f>F95</f>
        <v>20900</v>
      </c>
      <c r="G108" s="19">
        <f>G95</f>
        <v>1100</v>
      </c>
      <c r="H108" s="40">
        <v>0</v>
      </c>
      <c r="I108" s="40">
        <v>0</v>
      </c>
      <c r="J108" s="40">
        <v>0</v>
      </c>
    </row>
    <row r="109" spans="1:11" ht="18.75" customHeight="1" x14ac:dyDescent="0.25">
      <c r="A109" s="90"/>
      <c r="B109" s="114"/>
      <c r="C109" s="5" t="s">
        <v>33</v>
      </c>
      <c r="D109" s="19">
        <f>D96</f>
        <v>6300</v>
      </c>
      <c r="E109" s="40">
        <v>0</v>
      </c>
      <c r="F109" s="19">
        <f>F96</f>
        <v>6000</v>
      </c>
      <c r="G109" s="19">
        <f>G96</f>
        <v>300</v>
      </c>
      <c r="H109" s="40">
        <v>0</v>
      </c>
      <c r="I109" s="40">
        <v>0</v>
      </c>
      <c r="J109" s="40">
        <v>0</v>
      </c>
    </row>
    <row r="110" spans="1:11" ht="19.5" customHeight="1" x14ac:dyDescent="0.25">
      <c r="A110" s="90"/>
      <c r="B110" s="114"/>
      <c r="C110" s="5" t="s">
        <v>34</v>
      </c>
      <c r="D110" s="40">
        <v>1988</v>
      </c>
      <c r="E110" s="40">
        <v>0</v>
      </c>
      <c r="F110" s="20">
        <v>1888.6</v>
      </c>
      <c r="G110" s="20">
        <v>99.4</v>
      </c>
      <c r="H110" s="40">
        <v>0</v>
      </c>
      <c r="I110" s="40">
        <v>0</v>
      </c>
      <c r="J110" s="40">
        <v>0</v>
      </c>
    </row>
    <row r="111" spans="1:11" ht="18.75" customHeight="1" x14ac:dyDescent="0.25">
      <c r="A111" s="90"/>
      <c r="B111" s="114"/>
      <c r="C111" s="5" t="s">
        <v>35</v>
      </c>
      <c r="D111" s="40">
        <v>1988</v>
      </c>
      <c r="E111" s="40">
        <v>0</v>
      </c>
      <c r="F111" s="20">
        <v>1888.6</v>
      </c>
      <c r="G111" s="20">
        <v>99.4</v>
      </c>
      <c r="H111" s="40">
        <v>0</v>
      </c>
      <c r="I111" s="40">
        <v>0</v>
      </c>
      <c r="J111" s="40">
        <v>0</v>
      </c>
    </row>
    <row r="112" spans="1:11" ht="19.5" customHeight="1" x14ac:dyDescent="0.25">
      <c r="A112" s="90"/>
      <c r="B112" s="114"/>
      <c r="C112" s="5" t="s">
        <v>36</v>
      </c>
      <c r="D112" s="40">
        <v>1988</v>
      </c>
      <c r="E112" s="40">
        <v>0</v>
      </c>
      <c r="F112" s="20">
        <v>1888.6</v>
      </c>
      <c r="G112" s="20">
        <v>99.4</v>
      </c>
      <c r="H112" s="40">
        <v>0</v>
      </c>
      <c r="I112" s="40">
        <v>0</v>
      </c>
      <c r="J112" s="40">
        <v>0</v>
      </c>
    </row>
    <row r="113" spans="1:10" ht="21" customHeight="1" x14ac:dyDescent="0.25">
      <c r="A113" s="90"/>
      <c r="B113" s="114"/>
      <c r="C113" s="5" t="s">
        <v>37</v>
      </c>
      <c r="D113" s="40">
        <v>1988</v>
      </c>
      <c r="E113" s="40">
        <v>0</v>
      </c>
      <c r="F113" s="20">
        <v>1888.6</v>
      </c>
      <c r="G113" s="20">
        <v>99.4</v>
      </c>
      <c r="H113" s="40">
        <v>0</v>
      </c>
      <c r="I113" s="40">
        <v>0</v>
      </c>
      <c r="J113" s="40">
        <v>0</v>
      </c>
    </row>
    <row r="114" spans="1:10" ht="19.5" customHeight="1" x14ac:dyDescent="0.25">
      <c r="A114" s="100"/>
      <c r="B114" s="115"/>
      <c r="C114" s="5" t="s">
        <v>57</v>
      </c>
      <c r="D114" s="40">
        <f>SUM(D107:D113)</f>
        <v>51157.08</v>
      </c>
      <c r="E114" s="40">
        <f>SUM(E107:E113)</f>
        <v>0</v>
      </c>
      <c r="F114" s="40">
        <f>SUM(F107:F113)</f>
        <v>48613.382999999994</v>
      </c>
      <c r="G114" s="40">
        <f>SUM(G107:G113)</f>
        <v>2543.6970000000001</v>
      </c>
      <c r="H114" s="40">
        <v>0</v>
      </c>
      <c r="I114" s="40">
        <v>0</v>
      </c>
      <c r="J114" s="40">
        <v>0</v>
      </c>
    </row>
    <row r="115" spans="1:10" s="4" customFormat="1" ht="13.5" customHeight="1" x14ac:dyDescent="0.25">
      <c r="A115" s="95" t="s">
        <v>8</v>
      </c>
      <c r="B115" s="96"/>
      <c r="C115" s="96"/>
      <c r="D115" s="96"/>
      <c r="E115" s="96"/>
      <c r="F115" s="96"/>
      <c r="G115" s="96"/>
      <c r="H115" s="96"/>
      <c r="I115" s="97"/>
      <c r="J115" s="41"/>
    </row>
    <row r="116" spans="1:10" ht="41.25" customHeight="1" x14ac:dyDescent="0.25">
      <c r="A116" s="89" t="s">
        <v>40</v>
      </c>
      <c r="B116" s="87" t="s">
        <v>41</v>
      </c>
      <c r="C116" s="14" t="s">
        <v>60</v>
      </c>
      <c r="D116" s="18">
        <f>D117</f>
        <v>300</v>
      </c>
      <c r="E116" s="18">
        <f t="shared" ref="E116:J116" si="30">E117</f>
        <v>0</v>
      </c>
      <c r="F116" s="18">
        <f t="shared" si="30"/>
        <v>285</v>
      </c>
      <c r="G116" s="18">
        <f t="shared" si="30"/>
        <v>15</v>
      </c>
      <c r="H116" s="18">
        <f t="shared" si="30"/>
        <v>0</v>
      </c>
      <c r="I116" s="18">
        <f t="shared" si="30"/>
        <v>0</v>
      </c>
      <c r="J116" s="18">
        <f t="shared" si="30"/>
        <v>0</v>
      </c>
    </row>
    <row r="117" spans="1:10" ht="14.25" customHeight="1" x14ac:dyDescent="0.25">
      <c r="A117" s="90"/>
      <c r="B117" s="88"/>
      <c r="C117" s="5" t="s">
        <v>25</v>
      </c>
      <c r="D117" s="40">
        <v>300</v>
      </c>
      <c r="E117" s="40">
        <v>0</v>
      </c>
      <c r="F117" s="67">
        <v>285</v>
      </c>
      <c r="G117" s="67">
        <v>15</v>
      </c>
      <c r="H117" s="22">
        <v>0</v>
      </c>
      <c r="I117" s="40">
        <v>0</v>
      </c>
      <c r="J117" s="40">
        <v>0</v>
      </c>
    </row>
    <row r="118" spans="1:10" ht="44.25" customHeight="1" x14ac:dyDescent="0.25">
      <c r="A118" s="89" t="s">
        <v>42</v>
      </c>
      <c r="B118" s="87" t="s">
        <v>43</v>
      </c>
      <c r="C118" s="14" t="s">
        <v>60</v>
      </c>
      <c r="D118" s="18">
        <f>D119</f>
        <v>2300</v>
      </c>
      <c r="E118" s="18">
        <f t="shared" ref="E118:J118" si="31">E119</f>
        <v>0</v>
      </c>
      <c r="F118" s="18">
        <f t="shared" si="31"/>
        <v>0</v>
      </c>
      <c r="G118" s="18">
        <f t="shared" si="31"/>
        <v>0</v>
      </c>
      <c r="H118" s="18">
        <f t="shared" si="31"/>
        <v>2300</v>
      </c>
      <c r="I118" s="18">
        <f t="shared" si="31"/>
        <v>0</v>
      </c>
      <c r="J118" s="18">
        <f t="shared" si="31"/>
        <v>0</v>
      </c>
    </row>
    <row r="119" spans="1:10" ht="26.25" customHeight="1" x14ac:dyDescent="0.25">
      <c r="A119" s="90"/>
      <c r="B119" s="88"/>
      <c r="C119" s="5" t="s">
        <v>25</v>
      </c>
      <c r="D119" s="40">
        <v>2300</v>
      </c>
      <c r="E119" s="40">
        <v>0</v>
      </c>
      <c r="F119" s="40">
        <v>0</v>
      </c>
      <c r="G119" s="40">
        <v>0</v>
      </c>
      <c r="H119" s="22">
        <v>2300</v>
      </c>
      <c r="I119" s="40">
        <v>0</v>
      </c>
      <c r="J119" s="40">
        <v>0</v>
      </c>
    </row>
    <row r="120" spans="1:10" ht="42" customHeight="1" x14ac:dyDescent="0.25">
      <c r="A120" s="89" t="s">
        <v>44</v>
      </c>
      <c r="B120" s="87" t="s">
        <v>45</v>
      </c>
      <c r="C120" s="14" t="s">
        <v>60</v>
      </c>
      <c r="D120" s="15">
        <f>D121</f>
        <v>2300</v>
      </c>
      <c r="E120" s="15">
        <f t="shared" ref="E120:J120" si="32">E121</f>
        <v>0</v>
      </c>
      <c r="F120" s="15">
        <f t="shared" si="32"/>
        <v>0</v>
      </c>
      <c r="G120" s="15">
        <f t="shared" si="32"/>
        <v>0</v>
      </c>
      <c r="H120" s="15">
        <f t="shared" si="32"/>
        <v>2300</v>
      </c>
      <c r="I120" s="15">
        <f t="shared" si="32"/>
        <v>0</v>
      </c>
      <c r="J120" s="15">
        <f t="shared" si="32"/>
        <v>0</v>
      </c>
    </row>
    <row r="121" spans="1:10" ht="26.25" customHeight="1" x14ac:dyDescent="0.25">
      <c r="A121" s="90"/>
      <c r="B121" s="88"/>
      <c r="C121" s="5" t="s">
        <v>25</v>
      </c>
      <c r="D121" s="40">
        <v>2300</v>
      </c>
      <c r="E121" s="40">
        <v>0</v>
      </c>
      <c r="F121" s="40">
        <v>0</v>
      </c>
      <c r="G121" s="40">
        <v>0</v>
      </c>
      <c r="H121" s="22">
        <v>2300</v>
      </c>
      <c r="I121" s="40">
        <v>0</v>
      </c>
      <c r="J121" s="40">
        <v>0</v>
      </c>
    </row>
    <row r="122" spans="1:10" ht="38.25" customHeight="1" x14ac:dyDescent="0.25">
      <c r="A122" s="89" t="s">
        <v>46</v>
      </c>
      <c r="B122" s="124" t="s">
        <v>66</v>
      </c>
      <c r="C122" s="14" t="s">
        <v>60</v>
      </c>
      <c r="D122" s="15">
        <f>D123</f>
        <v>2300</v>
      </c>
      <c r="E122" s="15">
        <f t="shared" ref="E122:J122" si="33">E123</f>
        <v>0</v>
      </c>
      <c r="F122" s="15">
        <f t="shared" si="33"/>
        <v>0</v>
      </c>
      <c r="G122" s="15">
        <f t="shared" si="33"/>
        <v>0</v>
      </c>
      <c r="H122" s="15">
        <f t="shared" si="33"/>
        <v>2300</v>
      </c>
      <c r="I122" s="15">
        <f t="shared" si="33"/>
        <v>0</v>
      </c>
      <c r="J122" s="15">
        <f t="shared" si="33"/>
        <v>0</v>
      </c>
    </row>
    <row r="123" spans="1:10" ht="26.25" customHeight="1" x14ac:dyDescent="0.25">
      <c r="A123" s="90"/>
      <c r="B123" s="125"/>
      <c r="C123" s="5" t="s">
        <v>33</v>
      </c>
      <c r="D123" s="19">
        <v>2300</v>
      </c>
      <c r="E123" s="67">
        <v>0</v>
      </c>
      <c r="F123" s="68">
        <v>0</v>
      </c>
      <c r="G123" s="67">
        <v>0</v>
      </c>
      <c r="H123" s="22">
        <v>2300</v>
      </c>
      <c r="I123" s="67">
        <v>0</v>
      </c>
      <c r="J123" s="67">
        <v>0</v>
      </c>
    </row>
    <row r="124" spans="1:10" ht="46.5" customHeight="1" x14ac:dyDescent="0.25">
      <c r="A124" s="90" t="s">
        <v>47</v>
      </c>
      <c r="B124" s="80" t="s">
        <v>48</v>
      </c>
      <c r="C124" s="14" t="s">
        <v>60</v>
      </c>
      <c r="D124" s="15">
        <f>D125</f>
        <v>1643</v>
      </c>
      <c r="E124" s="15">
        <f t="shared" ref="E124:J124" si="34">E125</f>
        <v>1183</v>
      </c>
      <c r="F124" s="15">
        <f t="shared" si="34"/>
        <v>296</v>
      </c>
      <c r="G124" s="15">
        <f t="shared" si="34"/>
        <v>164</v>
      </c>
      <c r="H124" s="15">
        <f t="shared" si="34"/>
        <v>0</v>
      </c>
      <c r="I124" s="15">
        <f t="shared" si="34"/>
        <v>0</v>
      </c>
      <c r="J124" s="15">
        <f t="shared" si="34"/>
        <v>0</v>
      </c>
    </row>
    <row r="125" spans="1:10" ht="26.25" customHeight="1" x14ac:dyDescent="0.25">
      <c r="A125" s="90"/>
      <c r="B125" s="82"/>
      <c r="C125" s="5" t="s">
        <v>25</v>
      </c>
      <c r="D125" s="19">
        <v>1643</v>
      </c>
      <c r="E125" s="67">
        <v>1183</v>
      </c>
      <c r="F125" s="68">
        <v>296</v>
      </c>
      <c r="G125" s="67">
        <v>164</v>
      </c>
      <c r="H125" s="22">
        <v>0</v>
      </c>
      <c r="I125" s="22">
        <v>0</v>
      </c>
      <c r="J125" s="22">
        <v>0</v>
      </c>
    </row>
    <row r="126" spans="1:10" ht="51" customHeight="1" x14ac:dyDescent="0.25">
      <c r="A126" s="89" t="s">
        <v>49</v>
      </c>
      <c r="B126" s="37" t="s">
        <v>50</v>
      </c>
      <c r="C126" s="14" t="s">
        <v>60</v>
      </c>
      <c r="D126" s="15">
        <f>D127</f>
        <v>2700</v>
      </c>
      <c r="E126" s="15">
        <f t="shared" ref="E126:J126" si="35">E127</f>
        <v>0</v>
      </c>
      <c r="F126" s="15">
        <f t="shared" si="35"/>
        <v>2500</v>
      </c>
      <c r="G126" s="15">
        <f t="shared" si="35"/>
        <v>0</v>
      </c>
      <c r="H126" s="15">
        <f t="shared" si="35"/>
        <v>200</v>
      </c>
      <c r="I126" s="15">
        <f t="shared" si="35"/>
        <v>0</v>
      </c>
      <c r="J126" s="15">
        <f t="shared" si="35"/>
        <v>0</v>
      </c>
    </row>
    <row r="127" spans="1:10" ht="26.25" customHeight="1" x14ac:dyDescent="0.25">
      <c r="A127" s="90"/>
      <c r="B127" s="37"/>
      <c r="C127" s="5" t="s">
        <v>27</v>
      </c>
      <c r="D127" s="19">
        <v>2700</v>
      </c>
      <c r="E127" s="67">
        <v>0</v>
      </c>
      <c r="F127" s="68">
        <v>2500</v>
      </c>
      <c r="G127" s="67">
        <v>0</v>
      </c>
      <c r="H127" s="22">
        <v>200</v>
      </c>
      <c r="I127" s="67">
        <v>0</v>
      </c>
      <c r="J127" s="67">
        <v>0</v>
      </c>
    </row>
    <row r="128" spans="1:10" ht="41.25" customHeight="1" x14ac:dyDescent="0.25">
      <c r="A128" s="89" t="s">
        <v>51</v>
      </c>
      <c r="B128" s="34" t="s">
        <v>52</v>
      </c>
      <c r="C128" s="14" t="s">
        <v>60</v>
      </c>
      <c r="D128" s="15">
        <f>D129</f>
        <v>2700</v>
      </c>
      <c r="E128" s="15">
        <f t="shared" ref="E128:J128" si="36">E129</f>
        <v>0</v>
      </c>
      <c r="F128" s="15">
        <f t="shared" si="36"/>
        <v>2500</v>
      </c>
      <c r="G128" s="15">
        <f t="shared" si="36"/>
        <v>0</v>
      </c>
      <c r="H128" s="15">
        <f t="shared" si="36"/>
        <v>200</v>
      </c>
      <c r="I128" s="15">
        <f t="shared" si="36"/>
        <v>0</v>
      </c>
      <c r="J128" s="15">
        <f t="shared" si="36"/>
        <v>0</v>
      </c>
    </row>
    <row r="129" spans="1:10" ht="18" customHeight="1" x14ac:dyDescent="0.25">
      <c r="A129" s="90"/>
      <c r="B129" s="35"/>
      <c r="C129" s="5" t="s">
        <v>33</v>
      </c>
      <c r="D129" s="19">
        <v>2700</v>
      </c>
      <c r="E129" s="67">
        <v>0</v>
      </c>
      <c r="F129" s="68">
        <v>2500</v>
      </c>
      <c r="G129" s="67">
        <v>0</v>
      </c>
      <c r="H129" s="22">
        <v>200</v>
      </c>
      <c r="I129" s="67">
        <v>0</v>
      </c>
      <c r="J129" s="67">
        <v>0</v>
      </c>
    </row>
    <row r="130" spans="1:10" ht="40.5" customHeight="1" x14ac:dyDescent="0.25">
      <c r="A130" s="89">
        <v>8</v>
      </c>
      <c r="B130" s="98" t="s">
        <v>86</v>
      </c>
      <c r="C130" s="14" t="s">
        <v>60</v>
      </c>
      <c r="D130" s="15">
        <f>D131</f>
        <v>700</v>
      </c>
      <c r="E130" s="15">
        <f t="shared" ref="E130:J130" si="37">E131</f>
        <v>0</v>
      </c>
      <c r="F130" s="15">
        <f t="shared" si="37"/>
        <v>665</v>
      </c>
      <c r="G130" s="15">
        <f t="shared" si="37"/>
        <v>0</v>
      </c>
      <c r="H130" s="15">
        <f t="shared" si="37"/>
        <v>35</v>
      </c>
      <c r="I130" s="15">
        <f t="shared" si="37"/>
        <v>0</v>
      </c>
      <c r="J130" s="15">
        <f t="shared" si="37"/>
        <v>0</v>
      </c>
    </row>
    <row r="131" spans="1:10" ht="26.25" customHeight="1" x14ac:dyDescent="0.25">
      <c r="A131" s="90"/>
      <c r="B131" s="99"/>
      <c r="C131" s="5" t="s">
        <v>34</v>
      </c>
      <c r="D131" s="40">
        <v>700</v>
      </c>
      <c r="E131" s="67">
        <v>0</v>
      </c>
      <c r="F131" s="67">
        <v>665</v>
      </c>
      <c r="G131" s="67">
        <v>0</v>
      </c>
      <c r="H131" s="22">
        <v>35</v>
      </c>
      <c r="I131" s="67">
        <v>0</v>
      </c>
      <c r="J131" s="67">
        <v>0</v>
      </c>
    </row>
    <row r="132" spans="1:10" ht="26.25" customHeight="1" x14ac:dyDescent="0.25">
      <c r="A132" s="89">
        <v>9</v>
      </c>
      <c r="B132" s="122" t="s">
        <v>90</v>
      </c>
      <c r="C132" s="14" t="s">
        <v>60</v>
      </c>
      <c r="D132" s="15">
        <f>D133</f>
        <v>31000</v>
      </c>
      <c r="E132" s="15">
        <f t="shared" ref="E132:J132" si="38">E133</f>
        <v>18600</v>
      </c>
      <c r="F132" s="15">
        <f t="shared" si="38"/>
        <v>12400</v>
      </c>
      <c r="G132" s="15">
        <f t="shared" si="38"/>
        <v>0</v>
      </c>
      <c r="H132" s="15">
        <f t="shared" si="38"/>
        <v>0</v>
      </c>
      <c r="I132" s="15">
        <f t="shared" si="38"/>
        <v>0</v>
      </c>
      <c r="J132" s="15">
        <f t="shared" si="38"/>
        <v>0</v>
      </c>
    </row>
    <row r="133" spans="1:10" ht="26.25" customHeight="1" x14ac:dyDescent="0.25">
      <c r="A133" s="90"/>
      <c r="B133" s="123"/>
      <c r="C133" s="5" t="s">
        <v>34</v>
      </c>
      <c r="D133" s="19">
        <v>31000</v>
      </c>
      <c r="E133" s="67">
        <v>18600</v>
      </c>
      <c r="F133" s="68">
        <v>12400</v>
      </c>
      <c r="G133" s="67">
        <v>0</v>
      </c>
      <c r="H133" s="67">
        <v>0</v>
      </c>
      <c r="I133" s="67">
        <v>0</v>
      </c>
      <c r="J133" s="67">
        <v>0</v>
      </c>
    </row>
    <row r="134" spans="1:10" ht="39.75" customHeight="1" x14ac:dyDescent="0.25">
      <c r="A134" s="89">
        <v>10</v>
      </c>
      <c r="B134" s="98" t="s">
        <v>86</v>
      </c>
      <c r="C134" s="14" t="s">
        <v>60</v>
      </c>
      <c r="D134" s="15">
        <f>D135</f>
        <v>700</v>
      </c>
      <c r="E134" s="15">
        <f t="shared" ref="E134:J134" si="39">E135</f>
        <v>0</v>
      </c>
      <c r="F134" s="15">
        <f t="shared" si="39"/>
        <v>665</v>
      </c>
      <c r="G134" s="15">
        <f t="shared" si="39"/>
        <v>0</v>
      </c>
      <c r="H134" s="15">
        <f t="shared" si="39"/>
        <v>35</v>
      </c>
      <c r="I134" s="15">
        <f t="shared" si="39"/>
        <v>0</v>
      </c>
      <c r="J134" s="15">
        <f t="shared" si="39"/>
        <v>0</v>
      </c>
    </row>
    <row r="135" spans="1:10" ht="26.25" customHeight="1" x14ac:dyDescent="0.25">
      <c r="A135" s="90"/>
      <c r="B135" s="99"/>
      <c r="C135" s="5" t="s">
        <v>35</v>
      </c>
      <c r="D135" s="40">
        <v>700</v>
      </c>
      <c r="E135" s="67">
        <v>0</v>
      </c>
      <c r="F135" s="67">
        <v>665</v>
      </c>
      <c r="G135" s="67">
        <v>0</v>
      </c>
      <c r="H135" s="22">
        <v>35</v>
      </c>
      <c r="I135" s="67">
        <v>0</v>
      </c>
      <c r="J135" s="67">
        <v>0</v>
      </c>
    </row>
    <row r="136" spans="1:10" ht="45" customHeight="1" x14ac:dyDescent="0.25">
      <c r="A136" s="89">
        <v>11</v>
      </c>
      <c r="B136" s="98" t="s">
        <v>86</v>
      </c>
      <c r="C136" s="14" t="s">
        <v>60</v>
      </c>
      <c r="D136" s="15">
        <f>D137</f>
        <v>700</v>
      </c>
      <c r="E136" s="15">
        <f t="shared" ref="E136:J136" si="40">E137</f>
        <v>0</v>
      </c>
      <c r="F136" s="15">
        <f t="shared" si="40"/>
        <v>665</v>
      </c>
      <c r="G136" s="15">
        <f t="shared" si="40"/>
        <v>0</v>
      </c>
      <c r="H136" s="15">
        <f t="shared" si="40"/>
        <v>35</v>
      </c>
      <c r="I136" s="15">
        <f t="shared" si="40"/>
        <v>0</v>
      </c>
      <c r="J136" s="15">
        <f t="shared" si="40"/>
        <v>0</v>
      </c>
    </row>
    <row r="137" spans="1:10" ht="26.25" customHeight="1" x14ac:dyDescent="0.25">
      <c r="A137" s="90"/>
      <c r="B137" s="99"/>
      <c r="C137" s="5" t="s">
        <v>36</v>
      </c>
      <c r="D137" s="40">
        <v>700</v>
      </c>
      <c r="E137" s="67">
        <v>0</v>
      </c>
      <c r="F137" s="67">
        <v>665</v>
      </c>
      <c r="G137" s="67">
        <v>0</v>
      </c>
      <c r="H137" s="22">
        <v>35</v>
      </c>
      <c r="I137" s="67">
        <v>0</v>
      </c>
      <c r="J137" s="67">
        <v>0</v>
      </c>
    </row>
    <row r="138" spans="1:10" ht="40.5" customHeight="1" x14ac:dyDescent="0.25">
      <c r="A138" s="89">
        <v>12</v>
      </c>
      <c r="B138" s="98" t="s">
        <v>87</v>
      </c>
      <c r="C138" s="14" t="s">
        <v>60</v>
      </c>
      <c r="D138" s="15">
        <f>D139</f>
        <v>6000</v>
      </c>
      <c r="E138" s="15">
        <f t="shared" ref="E138:J138" si="41">E139</f>
        <v>4320</v>
      </c>
      <c r="F138" s="15">
        <f t="shared" si="41"/>
        <v>1080</v>
      </c>
      <c r="G138" s="15">
        <f t="shared" si="41"/>
        <v>0</v>
      </c>
      <c r="H138" s="15">
        <f t="shared" si="41"/>
        <v>600</v>
      </c>
      <c r="I138" s="15">
        <f t="shared" si="41"/>
        <v>0</v>
      </c>
      <c r="J138" s="15">
        <f t="shared" si="41"/>
        <v>0</v>
      </c>
    </row>
    <row r="139" spans="1:10" ht="26.25" customHeight="1" x14ac:dyDescent="0.25">
      <c r="A139" s="90"/>
      <c r="B139" s="99"/>
      <c r="C139" s="5" t="s">
        <v>37</v>
      </c>
      <c r="D139" s="40">
        <v>6000</v>
      </c>
      <c r="E139" s="67">
        <v>4320</v>
      </c>
      <c r="F139" s="67">
        <v>1080</v>
      </c>
      <c r="G139" s="67">
        <v>0</v>
      </c>
      <c r="H139" s="22">
        <v>600</v>
      </c>
      <c r="I139" s="67">
        <v>0</v>
      </c>
      <c r="J139" s="67">
        <v>0</v>
      </c>
    </row>
    <row r="140" spans="1:10" ht="37.5" customHeight="1" x14ac:dyDescent="0.25">
      <c r="A140" s="89"/>
      <c r="B140" s="113" t="s">
        <v>73</v>
      </c>
      <c r="C140" s="14" t="s">
        <v>60</v>
      </c>
      <c r="D140" s="15">
        <v>51043</v>
      </c>
      <c r="E140" s="16">
        <v>24103</v>
      </c>
      <c r="F140" s="17">
        <v>21056</v>
      </c>
      <c r="G140" s="16">
        <v>179</v>
      </c>
      <c r="H140" s="18">
        <v>5705</v>
      </c>
      <c r="I140" s="18">
        <v>0</v>
      </c>
      <c r="J140" s="18">
        <v>0</v>
      </c>
    </row>
    <row r="141" spans="1:10" ht="19.5" customHeight="1" x14ac:dyDescent="0.25">
      <c r="A141" s="90"/>
      <c r="B141" s="114"/>
      <c r="C141" s="5" t="s">
        <v>55</v>
      </c>
      <c r="D141" s="40">
        <f>D117+D119+D121+D125</f>
        <v>6543</v>
      </c>
      <c r="E141" s="40">
        <v>1183</v>
      </c>
      <c r="F141" s="40">
        <f>F117+F119+F121+F125</f>
        <v>581</v>
      </c>
      <c r="G141" s="40">
        <f>G117+G119+G121+G125</f>
        <v>179</v>
      </c>
      <c r="H141" s="40">
        <f>H117+H119+H121+H125</f>
        <v>4600</v>
      </c>
      <c r="I141" s="40">
        <f t="shared" ref="I141:J141" si="42">I117+I119+I121+I125</f>
        <v>0</v>
      </c>
      <c r="J141" s="40">
        <f t="shared" si="42"/>
        <v>0</v>
      </c>
    </row>
    <row r="142" spans="1:10" ht="18.75" customHeight="1" x14ac:dyDescent="0.25">
      <c r="A142" s="90"/>
      <c r="B142" s="114"/>
      <c r="C142" s="5" t="s">
        <v>27</v>
      </c>
      <c r="D142" s="40">
        <f>D127</f>
        <v>2700</v>
      </c>
      <c r="E142" s="40">
        <f>E127</f>
        <v>0</v>
      </c>
      <c r="F142" s="40">
        <f>F127</f>
        <v>2500</v>
      </c>
      <c r="G142" s="40">
        <f>G127</f>
        <v>0</v>
      </c>
      <c r="H142" s="40">
        <f>H127</f>
        <v>200</v>
      </c>
      <c r="I142" s="40">
        <f t="shared" ref="I142:J142" si="43">I127</f>
        <v>0</v>
      </c>
      <c r="J142" s="40">
        <f t="shared" si="43"/>
        <v>0</v>
      </c>
    </row>
    <row r="143" spans="1:10" ht="17.25" customHeight="1" x14ac:dyDescent="0.25">
      <c r="A143" s="90"/>
      <c r="B143" s="114"/>
      <c r="C143" s="5" t="s">
        <v>33</v>
      </c>
      <c r="D143" s="40">
        <f>D129</f>
        <v>2700</v>
      </c>
      <c r="E143" s="40">
        <f>E129</f>
        <v>0</v>
      </c>
      <c r="F143" s="40">
        <f>F129</f>
        <v>2500</v>
      </c>
      <c r="G143" s="40">
        <f>G129</f>
        <v>0</v>
      </c>
      <c r="H143" s="40">
        <f>H129</f>
        <v>200</v>
      </c>
      <c r="I143" s="40">
        <f t="shared" ref="I143:J143" si="44">I129</f>
        <v>0</v>
      </c>
      <c r="J143" s="40">
        <f t="shared" si="44"/>
        <v>0</v>
      </c>
    </row>
    <row r="144" spans="1:10" ht="18.75" customHeight="1" x14ac:dyDescent="0.25">
      <c r="A144" s="90"/>
      <c r="B144" s="114"/>
      <c r="C144" s="5" t="s">
        <v>34</v>
      </c>
      <c r="D144" s="40">
        <f>D131+D133</f>
        <v>31700</v>
      </c>
      <c r="E144" s="40">
        <f>E131+E133</f>
        <v>18600</v>
      </c>
      <c r="F144" s="40">
        <f>F131+F133</f>
        <v>13065</v>
      </c>
      <c r="G144" s="40">
        <f>G131+G133</f>
        <v>0</v>
      </c>
      <c r="H144" s="40">
        <f>H131+H133</f>
        <v>35</v>
      </c>
      <c r="I144" s="40">
        <f t="shared" ref="I144:J144" si="45">I131+I133</f>
        <v>0</v>
      </c>
      <c r="J144" s="40">
        <f t="shared" si="45"/>
        <v>0</v>
      </c>
    </row>
    <row r="145" spans="1:10" ht="18.75" customHeight="1" x14ac:dyDescent="0.25">
      <c r="A145" s="90"/>
      <c r="B145" s="114"/>
      <c r="C145" s="5" t="s">
        <v>35</v>
      </c>
      <c r="D145" s="40">
        <f>D135</f>
        <v>700</v>
      </c>
      <c r="E145" s="40">
        <f>E135</f>
        <v>0</v>
      </c>
      <c r="F145" s="40">
        <f>F135</f>
        <v>665</v>
      </c>
      <c r="G145" s="40">
        <f>G135</f>
        <v>0</v>
      </c>
      <c r="H145" s="40">
        <f>H135</f>
        <v>35</v>
      </c>
      <c r="I145" s="40">
        <f t="shared" ref="I145:J145" si="46">I135</f>
        <v>0</v>
      </c>
      <c r="J145" s="40">
        <f t="shared" si="46"/>
        <v>0</v>
      </c>
    </row>
    <row r="146" spans="1:10" ht="18.75" customHeight="1" x14ac:dyDescent="0.25">
      <c r="A146" s="90"/>
      <c r="B146" s="114"/>
      <c r="C146" s="5" t="s">
        <v>36</v>
      </c>
      <c r="D146" s="40">
        <f>D137</f>
        <v>700</v>
      </c>
      <c r="E146" s="40">
        <f>E137</f>
        <v>0</v>
      </c>
      <c r="F146" s="40">
        <f>F137</f>
        <v>665</v>
      </c>
      <c r="G146" s="40">
        <f>G137</f>
        <v>0</v>
      </c>
      <c r="H146" s="40">
        <f>H137</f>
        <v>35</v>
      </c>
      <c r="I146" s="40">
        <f t="shared" ref="I146:J146" si="47">I137</f>
        <v>0</v>
      </c>
      <c r="J146" s="40">
        <f t="shared" si="47"/>
        <v>0</v>
      </c>
    </row>
    <row r="147" spans="1:10" ht="19.5" customHeight="1" x14ac:dyDescent="0.25">
      <c r="A147" s="90"/>
      <c r="B147" s="114"/>
      <c r="C147" s="5" t="s">
        <v>37</v>
      </c>
      <c r="D147" s="40">
        <f>D139</f>
        <v>6000</v>
      </c>
      <c r="E147" s="40">
        <f>E139</f>
        <v>4320</v>
      </c>
      <c r="F147" s="40">
        <f>F139</f>
        <v>1080</v>
      </c>
      <c r="G147" s="40">
        <f>G139</f>
        <v>0</v>
      </c>
      <c r="H147" s="40">
        <f>H139</f>
        <v>600</v>
      </c>
      <c r="I147" s="40">
        <f t="shared" ref="I147:J147" si="48">I139</f>
        <v>0</v>
      </c>
      <c r="J147" s="40">
        <f t="shared" si="48"/>
        <v>0</v>
      </c>
    </row>
    <row r="148" spans="1:10" ht="21" customHeight="1" x14ac:dyDescent="0.25">
      <c r="A148" s="100"/>
      <c r="B148" s="115"/>
      <c r="C148" s="5" t="s">
        <v>57</v>
      </c>
      <c r="D148" s="40">
        <f>SUM(D141:D147)</f>
        <v>51043</v>
      </c>
      <c r="E148" s="40">
        <f>SUM(E141:E147)</f>
        <v>24103</v>
      </c>
      <c r="F148" s="40">
        <f>SUM(F141:F147)</f>
        <v>21056</v>
      </c>
      <c r="G148" s="40">
        <f>SUM(G141:G147)</f>
        <v>179</v>
      </c>
      <c r="H148" s="40">
        <f>SUM(H141:H147)</f>
        <v>5705</v>
      </c>
      <c r="I148" s="40">
        <f t="shared" ref="I148:J148" si="49">SUM(I141:I147)</f>
        <v>0</v>
      </c>
      <c r="J148" s="40">
        <f t="shared" si="49"/>
        <v>0</v>
      </c>
    </row>
    <row r="149" spans="1:10" s="4" customFormat="1" ht="13.5" customHeight="1" x14ac:dyDescent="0.25">
      <c r="A149" s="95" t="s">
        <v>19</v>
      </c>
      <c r="B149" s="96"/>
      <c r="C149" s="96"/>
      <c r="D149" s="96"/>
      <c r="E149" s="96"/>
      <c r="F149" s="96"/>
      <c r="G149" s="96"/>
      <c r="H149" s="96"/>
      <c r="I149" s="97"/>
      <c r="J149" s="78"/>
    </row>
    <row r="150" spans="1:10" s="4" customFormat="1" ht="41.25" customHeight="1" x14ac:dyDescent="0.2">
      <c r="A150" s="89">
        <v>1</v>
      </c>
      <c r="B150" s="91" t="s">
        <v>65</v>
      </c>
      <c r="C150" s="14" t="s">
        <v>60</v>
      </c>
      <c r="D150" s="15">
        <f>D151</f>
        <v>5000</v>
      </c>
      <c r="E150" s="15">
        <f t="shared" ref="E150:J150" si="50">E151</f>
        <v>5000</v>
      </c>
      <c r="F150" s="15">
        <f t="shared" si="50"/>
        <v>0</v>
      </c>
      <c r="G150" s="15">
        <f t="shared" si="50"/>
        <v>0</v>
      </c>
      <c r="H150" s="15">
        <f t="shared" si="50"/>
        <v>0</v>
      </c>
      <c r="I150" s="15">
        <f t="shared" si="50"/>
        <v>2</v>
      </c>
      <c r="J150" s="18">
        <f t="shared" si="50"/>
        <v>0</v>
      </c>
    </row>
    <row r="151" spans="1:10" s="4" customFormat="1" ht="13.5" customHeight="1" x14ac:dyDescent="0.2">
      <c r="A151" s="90"/>
      <c r="B151" s="92"/>
      <c r="C151" s="5" t="s">
        <v>58</v>
      </c>
      <c r="D151" s="19">
        <v>5000</v>
      </c>
      <c r="E151" s="67">
        <v>5000</v>
      </c>
      <c r="F151" s="67">
        <v>0</v>
      </c>
      <c r="G151" s="67">
        <v>0</v>
      </c>
      <c r="H151" s="67">
        <v>0</v>
      </c>
      <c r="I151" s="40">
        <v>2</v>
      </c>
      <c r="J151" s="67">
        <v>0</v>
      </c>
    </row>
    <row r="152" spans="1:10" s="4" customFormat="1" ht="38.25" customHeight="1" x14ac:dyDescent="0.2">
      <c r="A152" s="89">
        <v>2</v>
      </c>
      <c r="B152" s="87" t="s">
        <v>80</v>
      </c>
      <c r="C152" s="14" t="s">
        <v>60</v>
      </c>
      <c r="D152" s="15">
        <f>D153</f>
        <v>22000</v>
      </c>
      <c r="E152" s="15">
        <f t="shared" ref="E152:J152" si="51">E153</f>
        <v>0</v>
      </c>
      <c r="F152" s="15">
        <f t="shared" si="51"/>
        <v>0</v>
      </c>
      <c r="G152" s="15">
        <f t="shared" si="51"/>
        <v>0</v>
      </c>
      <c r="H152" s="15">
        <f t="shared" si="51"/>
        <v>22000</v>
      </c>
      <c r="I152" s="15">
        <f t="shared" si="51"/>
        <v>7</v>
      </c>
      <c r="J152" s="15">
        <f t="shared" si="51"/>
        <v>0</v>
      </c>
    </row>
    <row r="153" spans="1:10" s="4" customFormat="1" ht="13.5" customHeight="1" x14ac:dyDescent="0.2">
      <c r="A153" s="90"/>
      <c r="B153" s="88"/>
      <c r="C153" s="5" t="s">
        <v>25</v>
      </c>
      <c r="D153" s="19">
        <v>22000</v>
      </c>
      <c r="E153" s="67">
        <v>0</v>
      </c>
      <c r="F153" s="67">
        <v>0</v>
      </c>
      <c r="G153" s="67">
        <v>0</v>
      </c>
      <c r="H153" s="22">
        <v>22000</v>
      </c>
      <c r="I153" s="40">
        <v>7</v>
      </c>
      <c r="J153" s="67">
        <v>0</v>
      </c>
    </row>
    <row r="154" spans="1:10" s="4" customFormat="1" ht="40.5" customHeight="1" x14ac:dyDescent="0.2">
      <c r="A154" s="89">
        <v>3</v>
      </c>
      <c r="B154" s="87" t="s">
        <v>81</v>
      </c>
      <c r="C154" s="14" t="s">
        <v>84</v>
      </c>
      <c r="D154" s="15">
        <f>D155</f>
        <v>2000</v>
      </c>
      <c r="E154" s="15">
        <f t="shared" ref="E154:J154" si="52">E155</f>
        <v>0</v>
      </c>
      <c r="F154" s="15">
        <f t="shared" si="52"/>
        <v>0</v>
      </c>
      <c r="G154" s="15">
        <f t="shared" si="52"/>
        <v>0</v>
      </c>
      <c r="H154" s="15">
        <f t="shared" si="52"/>
        <v>2000</v>
      </c>
      <c r="I154" s="15">
        <f t="shared" si="52"/>
        <v>4</v>
      </c>
      <c r="J154" s="15">
        <f t="shared" si="52"/>
        <v>0</v>
      </c>
    </row>
    <row r="155" spans="1:10" s="4" customFormat="1" ht="13.5" customHeight="1" x14ac:dyDescent="0.2">
      <c r="A155" s="90"/>
      <c r="B155" s="88"/>
      <c r="C155" s="5" t="s">
        <v>25</v>
      </c>
      <c r="D155" s="19">
        <v>2000</v>
      </c>
      <c r="E155" s="67">
        <v>0</v>
      </c>
      <c r="F155" s="67">
        <v>0</v>
      </c>
      <c r="G155" s="67">
        <v>0</v>
      </c>
      <c r="H155" s="22">
        <v>2000</v>
      </c>
      <c r="I155" s="40">
        <v>4</v>
      </c>
      <c r="J155" s="67">
        <v>0</v>
      </c>
    </row>
    <row r="156" spans="1:10" s="4" customFormat="1" ht="40.5" customHeight="1" x14ac:dyDescent="0.2">
      <c r="A156" s="89">
        <v>4</v>
      </c>
      <c r="B156" s="87" t="s">
        <v>83</v>
      </c>
      <c r="C156" s="14" t="s">
        <v>82</v>
      </c>
      <c r="D156" s="15">
        <f>D157</f>
        <v>2500</v>
      </c>
      <c r="E156" s="15">
        <f t="shared" ref="E156:J156" si="53">E157</f>
        <v>0</v>
      </c>
      <c r="F156" s="15">
        <f t="shared" si="53"/>
        <v>0</v>
      </c>
      <c r="G156" s="15">
        <f t="shared" si="53"/>
        <v>0</v>
      </c>
      <c r="H156" s="15">
        <f t="shared" si="53"/>
        <v>2500</v>
      </c>
      <c r="I156" s="15">
        <f t="shared" si="53"/>
        <v>3</v>
      </c>
      <c r="J156" s="15">
        <f t="shared" si="53"/>
        <v>0</v>
      </c>
    </row>
    <row r="157" spans="1:10" s="4" customFormat="1" ht="13.5" customHeight="1" x14ac:dyDescent="0.2">
      <c r="A157" s="90"/>
      <c r="B157" s="88"/>
      <c r="C157" s="5" t="s">
        <v>25</v>
      </c>
      <c r="D157" s="19">
        <v>2500</v>
      </c>
      <c r="E157" s="67">
        <v>0</v>
      </c>
      <c r="F157" s="67">
        <v>0</v>
      </c>
      <c r="G157" s="67">
        <v>0</v>
      </c>
      <c r="H157" s="22">
        <v>2500</v>
      </c>
      <c r="I157" s="40">
        <v>3</v>
      </c>
      <c r="J157" s="67">
        <v>0</v>
      </c>
    </row>
    <row r="158" spans="1:10" ht="41.25" customHeight="1" x14ac:dyDescent="0.25">
      <c r="A158" s="89">
        <v>5</v>
      </c>
      <c r="B158" s="87" t="s">
        <v>64</v>
      </c>
      <c r="C158" s="14" t="s">
        <v>60</v>
      </c>
      <c r="D158" s="15">
        <f>D159+D160</f>
        <v>87000</v>
      </c>
      <c r="E158" s="15">
        <f t="shared" ref="E158:J158" si="54">E159+E160</f>
        <v>0</v>
      </c>
      <c r="F158" s="15">
        <f t="shared" si="54"/>
        <v>87000</v>
      </c>
      <c r="G158" s="15">
        <f t="shared" si="54"/>
        <v>0</v>
      </c>
      <c r="H158" s="15">
        <f t="shared" si="54"/>
        <v>0</v>
      </c>
      <c r="I158" s="15">
        <f t="shared" si="54"/>
        <v>0</v>
      </c>
      <c r="J158" s="15">
        <f t="shared" si="54"/>
        <v>0</v>
      </c>
    </row>
    <row r="159" spans="1:10" ht="12" customHeight="1" x14ac:dyDescent="0.25">
      <c r="A159" s="90"/>
      <c r="B159" s="88"/>
      <c r="C159" s="5" t="s">
        <v>27</v>
      </c>
      <c r="D159" s="19">
        <v>40000</v>
      </c>
      <c r="E159" s="67">
        <v>0</v>
      </c>
      <c r="F159" s="68">
        <v>40000</v>
      </c>
      <c r="G159" s="67">
        <v>0</v>
      </c>
      <c r="H159" s="67">
        <v>0</v>
      </c>
      <c r="I159" s="67">
        <v>0</v>
      </c>
      <c r="J159" s="67">
        <v>0</v>
      </c>
    </row>
    <row r="160" spans="1:10" ht="12" customHeight="1" x14ac:dyDescent="0.25">
      <c r="A160" s="90"/>
      <c r="B160" s="88"/>
      <c r="C160" s="5" t="s">
        <v>33</v>
      </c>
      <c r="D160" s="19">
        <v>47000</v>
      </c>
      <c r="E160" s="67">
        <v>0</v>
      </c>
      <c r="F160" s="68">
        <v>47000</v>
      </c>
      <c r="G160" s="67">
        <v>0</v>
      </c>
      <c r="H160" s="67">
        <v>0</v>
      </c>
      <c r="I160" s="67">
        <v>0</v>
      </c>
      <c r="J160" s="67">
        <v>0</v>
      </c>
    </row>
    <row r="161" spans="1:10" ht="39.75" customHeight="1" x14ac:dyDescent="0.25">
      <c r="A161" s="89">
        <v>6</v>
      </c>
      <c r="B161" s="80" t="s">
        <v>85</v>
      </c>
      <c r="C161" s="14" t="s">
        <v>60</v>
      </c>
      <c r="D161" s="15">
        <f>D162</f>
        <v>10000</v>
      </c>
      <c r="E161" s="15">
        <f t="shared" ref="E161:J161" si="55">E162</f>
        <v>0</v>
      </c>
      <c r="F161" s="15">
        <f t="shared" si="55"/>
        <v>0</v>
      </c>
      <c r="G161" s="15">
        <f t="shared" si="55"/>
        <v>0</v>
      </c>
      <c r="H161" s="15">
        <f t="shared" si="55"/>
        <v>1000</v>
      </c>
      <c r="I161" s="15">
        <f t="shared" si="55"/>
        <v>5</v>
      </c>
      <c r="J161" s="15">
        <f t="shared" si="55"/>
        <v>0</v>
      </c>
    </row>
    <row r="162" spans="1:10" ht="12" customHeight="1" x14ac:dyDescent="0.25">
      <c r="A162" s="90"/>
      <c r="B162" s="81"/>
      <c r="C162" s="5" t="s">
        <v>37</v>
      </c>
      <c r="D162" s="19">
        <v>10000</v>
      </c>
      <c r="E162" s="67">
        <v>0</v>
      </c>
      <c r="F162" s="67">
        <v>0</v>
      </c>
      <c r="G162" s="67">
        <v>0</v>
      </c>
      <c r="H162" s="22">
        <v>1000</v>
      </c>
      <c r="I162" s="40">
        <v>5</v>
      </c>
      <c r="J162" s="67">
        <v>0</v>
      </c>
    </row>
    <row r="163" spans="1:10" ht="44.25" customHeight="1" x14ac:dyDescent="0.25">
      <c r="A163" s="90"/>
      <c r="B163" s="87" t="s">
        <v>73</v>
      </c>
      <c r="C163" s="14" t="s">
        <v>60</v>
      </c>
      <c r="D163" s="15">
        <v>128500</v>
      </c>
      <c r="E163" s="65">
        <v>5000</v>
      </c>
      <c r="F163" s="66">
        <v>87000</v>
      </c>
      <c r="G163" s="65">
        <v>0</v>
      </c>
      <c r="H163" s="18">
        <v>36500</v>
      </c>
      <c r="I163" s="18">
        <v>21</v>
      </c>
      <c r="J163" s="85">
        <v>0</v>
      </c>
    </row>
    <row r="164" spans="1:10" ht="12" customHeight="1" x14ac:dyDescent="0.25">
      <c r="A164" s="90"/>
      <c r="B164" s="88"/>
      <c r="C164" s="5" t="s">
        <v>58</v>
      </c>
      <c r="D164" s="19">
        <v>5000</v>
      </c>
      <c r="E164" s="67">
        <v>5000</v>
      </c>
      <c r="F164" s="67">
        <v>0</v>
      </c>
      <c r="G164" s="67">
        <v>0</v>
      </c>
      <c r="H164" s="67">
        <v>0</v>
      </c>
      <c r="I164" s="23">
        <v>2</v>
      </c>
      <c r="J164" s="67">
        <v>0</v>
      </c>
    </row>
    <row r="165" spans="1:10" ht="12" customHeight="1" x14ac:dyDescent="0.25">
      <c r="A165" s="90"/>
      <c r="B165" s="88"/>
      <c r="C165" s="5" t="s">
        <v>25</v>
      </c>
      <c r="D165" s="19">
        <f t="shared" ref="D165:J165" si="56">D153+D155+D157</f>
        <v>26500</v>
      </c>
      <c r="E165" s="19">
        <f t="shared" si="56"/>
        <v>0</v>
      </c>
      <c r="F165" s="19">
        <f t="shared" si="56"/>
        <v>0</v>
      </c>
      <c r="G165" s="19">
        <f t="shared" si="56"/>
        <v>0</v>
      </c>
      <c r="H165" s="19">
        <f t="shared" si="56"/>
        <v>26500</v>
      </c>
      <c r="I165" s="19">
        <f t="shared" si="56"/>
        <v>14</v>
      </c>
      <c r="J165" s="19">
        <f t="shared" si="56"/>
        <v>0</v>
      </c>
    </row>
    <row r="166" spans="1:10" ht="12" customHeight="1" x14ac:dyDescent="0.25">
      <c r="A166" s="90"/>
      <c r="B166" s="88"/>
      <c r="C166" s="5" t="s">
        <v>27</v>
      </c>
      <c r="D166" s="19">
        <v>40000</v>
      </c>
      <c r="E166" s="67">
        <v>0</v>
      </c>
      <c r="F166" s="68">
        <v>40000</v>
      </c>
      <c r="G166" s="67">
        <v>0</v>
      </c>
      <c r="H166" s="67">
        <v>0</v>
      </c>
      <c r="I166" s="67">
        <v>0</v>
      </c>
      <c r="J166" s="67">
        <v>0</v>
      </c>
    </row>
    <row r="167" spans="1:10" ht="12" customHeight="1" x14ac:dyDescent="0.25">
      <c r="A167" s="90"/>
      <c r="B167" s="88"/>
      <c r="C167" s="5" t="s">
        <v>33</v>
      </c>
      <c r="D167" s="19">
        <v>47000</v>
      </c>
      <c r="E167" s="67">
        <v>0</v>
      </c>
      <c r="F167" s="68">
        <v>47000</v>
      </c>
      <c r="G167" s="67">
        <v>0</v>
      </c>
      <c r="H167" s="67">
        <v>0</v>
      </c>
      <c r="I167" s="67">
        <v>0</v>
      </c>
      <c r="J167" s="67">
        <v>0</v>
      </c>
    </row>
    <row r="168" spans="1:10" ht="12" customHeight="1" x14ac:dyDescent="0.25">
      <c r="A168" s="90"/>
      <c r="B168" s="88"/>
      <c r="C168" s="5" t="s">
        <v>34</v>
      </c>
      <c r="D168" s="67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</row>
    <row r="169" spans="1:10" ht="12" customHeight="1" x14ac:dyDescent="0.25">
      <c r="A169" s="90"/>
      <c r="B169" s="88"/>
      <c r="C169" s="5" t="s">
        <v>35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</row>
    <row r="170" spans="1:10" ht="12" customHeight="1" x14ac:dyDescent="0.25">
      <c r="A170" s="90"/>
      <c r="B170" s="88"/>
      <c r="C170" s="5" t="s">
        <v>36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</row>
    <row r="171" spans="1:10" ht="12" customHeight="1" x14ac:dyDescent="0.25">
      <c r="A171" s="90"/>
      <c r="B171" s="88"/>
      <c r="C171" s="5" t="s">
        <v>37</v>
      </c>
      <c r="D171" s="19">
        <v>10000</v>
      </c>
      <c r="E171" s="67">
        <v>0</v>
      </c>
      <c r="F171" s="67">
        <v>0</v>
      </c>
      <c r="G171" s="67">
        <v>0</v>
      </c>
      <c r="H171" s="22">
        <v>10000</v>
      </c>
      <c r="I171" s="23">
        <v>5</v>
      </c>
      <c r="J171" s="67">
        <v>0</v>
      </c>
    </row>
    <row r="172" spans="1:10" ht="14.25" customHeight="1" x14ac:dyDescent="0.25">
      <c r="A172" s="100"/>
      <c r="B172" s="116"/>
      <c r="C172" s="5" t="s">
        <v>57</v>
      </c>
      <c r="D172" s="19">
        <f t="shared" ref="D172:J172" si="57">SUM(D164:D171)</f>
        <v>128500</v>
      </c>
      <c r="E172" s="19">
        <f t="shared" si="57"/>
        <v>5000</v>
      </c>
      <c r="F172" s="19">
        <f t="shared" si="57"/>
        <v>87000</v>
      </c>
      <c r="G172" s="19">
        <f t="shared" si="57"/>
        <v>0</v>
      </c>
      <c r="H172" s="19">
        <f t="shared" si="57"/>
        <v>36500</v>
      </c>
      <c r="I172" s="19">
        <f t="shared" si="57"/>
        <v>21</v>
      </c>
      <c r="J172" s="19">
        <f t="shared" si="57"/>
        <v>0</v>
      </c>
    </row>
    <row r="173" spans="1:10" s="4" customFormat="1" ht="13.5" customHeight="1" x14ac:dyDescent="0.25">
      <c r="A173" s="95" t="s">
        <v>9</v>
      </c>
      <c r="B173" s="96"/>
      <c r="C173" s="96"/>
      <c r="D173" s="96"/>
      <c r="E173" s="96"/>
      <c r="F173" s="96"/>
      <c r="G173" s="96"/>
      <c r="H173" s="96"/>
      <c r="I173" s="97"/>
      <c r="J173" s="78"/>
    </row>
    <row r="174" spans="1:10" ht="41.25" customHeight="1" x14ac:dyDescent="0.25">
      <c r="A174" s="90">
        <v>1</v>
      </c>
      <c r="B174" s="93"/>
      <c r="C174" s="60" t="s">
        <v>2</v>
      </c>
      <c r="D174" s="15" t="s">
        <v>99</v>
      </c>
      <c r="E174" s="15" t="s">
        <v>99</v>
      </c>
      <c r="F174" s="15" t="s">
        <v>99</v>
      </c>
      <c r="G174" s="15" t="s">
        <v>99</v>
      </c>
      <c r="H174" s="15" t="s">
        <v>99</v>
      </c>
      <c r="I174" s="15" t="s">
        <v>99</v>
      </c>
      <c r="J174" s="15" t="s">
        <v>99</v>
      </c>
    </row>
    <row r="175" spans="1:10" ht="14.25" customHeight="1" x14ac:dyDescent="0.25">
      <c r="A175" s="90"/>
      <c r="B175" s="92"/>
      <c r="C175" s="5" t="s">
        <v>5</v>
      </c>
      <c r="D175" s="19" t="s">
        <v>99</v>
      </c>
      <c r="E175" s="19" t="s">
        <v>99</v>
      </c>
      <c r="F175" s="19" t="s">
        <v>99</v>
      </c>
      <c r="G175" s="19" t="s">
        <v>99</v>
      </c>
      <c r="H175" s="19" t="s">
        <v>99</v>
      </c>
      <c r="I175" s="19" t="s">
        <v>99</v>
      </c>
      <c r="J175" s="19" t="s">
        <v>99</v>
      </c>
    </row>
    <row r="176" spans="1:10" ht="18" customHeight="1" x14ac:dyDescent="0.25">
      <c r="A176" s="90"/>
      <c r="B176" s="92"/>
      <c r="C176" s="5" t="s">
        <v>5</v>
      </c>
      <c r="D176" s="19" t="s">
        <v>99</v>
      </c>
      <c r="E176" s="19" t="s">
        <v>99</v>
      </c>
      <c r="F176" s="19" t="s">
        <v>99</v>
      </c>
      <c r="G176" s="19" t="s">
        <v>99</v>
      </c>
      <c r="H176" s="19" t="s">
        <v>99</v>
      </c>
      <c r="I176" s="19" t="s">
        <v>99</v>
      </c>
      <c r="J176" s="19" t="s">
        <v>99</v>
      </c>
    </row>
    <row r="177" spans="1:10" ht="18" customHeight="1" x14ac:dyDescent="0.25">
      <c r="A177" s="90"/>
      <c r="B177" s="92"/>
      <c r="C177" s="5" t="s">
        <v>3</v>
      </c>
      <c r="D177" s="19" t="s">
        <v>99</v>
      </c>
      <c r="E177" s="19" t="s">
        <v>99</v>
      </c>
      <c r="F177" s="19" t="s">
        <v>99</v>
      </c>
      <c r="G177" s="19" t="s">
        <v>99</v>
      </c>
      <c r="H177" s="19" t="s">
        <v>99</v>
      </c>
      <c r="I177" s="19" t="s">
        <v>99</v>
      </c>
      <c r="J177" s="19" t="s">
        <v>99</v>
      </c>
    </row>
    <row r="178" spans="1:10" ht="26.25" customHeight="1" x14ac:dyDescent="0.25">
      <c r="A178" s="100"/>
      <c r="B178" s="94"/>
      <c r="C178" s="5" t="s">
        <v>4</v>
      </c>
      <c r="D178" s="19" t="s">
        <v>99</v>
      </c>
      <c r="E178" s="19" t="s">
        <v>99</v>
      </c>
      <c r="F178" s="19" t="s">
        <v>99</v>
      </c>
      <c r="G178" s="19" t="s">
        <v>99</v>
      </c>
      <c r="H178" s="19" t="s">
        <v>99</v>
      </c>
      <c r="I178" s="19" t="s">
        <v>99</v>
      </c>
      <c r="J178" s="19" t="s">
        <v>99</v>
      </c>
    </row>
    <row r="179" spans="1:10" s="4" customFormat="1" ht="13.5" customHeight="1" x14ac:dyDescent="0.25">
      <c r="A179" s="95" t="s">
        <v>10</v>
      </c>
      <c r="B179" s="96"/>
      <c r="C179" s="96"/>
      <c r="D179" s="96"/>
      <c r="E179" s="96"/>
      <c r="F179" s="96"/>
      <c r="G179" s="96"/>
      <c r="H179" s="96"/>
      <c r="I179" s="97"/>
      <c r="J179" s="78"/>
    </row>
    <row r="180" spans="1:10" ht="41.25" customHeight="1" x14ac:dyDescent="0.25">
      <c r="A180" s="89">
        <v>1</v>
      </c>
      <c r="B180" s="91" t="s">
        <v>39</v>
      </c>
      <c r="C180" s="14" t="s">
        <v>60</v>
      </c>
      <c r="D180" s="15">
        <f>D181+D182</f>
        <v>10006.08</v>
      </c>
      <c r="E180" s="15">
        <f t="shared" ref="E180" si="58">E181+E182</f>
        <v>0</v>
      </c>
      <c r="F180" s="15">
        <f t="shared" ref="F180" si="59">F181+F182</f>
        <v>10006.08</v>
      </c>
      <c r="G180" s="15">
        <f t="shared" ref="G180" si="60">G181+G182</f>
        <v>0</v>
      </c>
      <c r="H180" s="15">
        <f t="shared" ref="H180" si="61">H181+H182</f>
        <v>0</v>
      </c>
      <c r="I180" s="15">
        <f t="shared" ref="I180" si="62">I181+I182</f>
        <v>0</v>
      </c>
      <c r="J180" s="15">
        <f t="shared" ref="J180" si="63">J181+J182</f>
        <v>0</v>
      </c>
    </row>
    <row r="181" spans="1:10" ht="14.25" customHeight="1" x14ac:dyDescent="0.25">
      <c r="A181" s="90"/>
      <c r="B181" s="93"/>
      <c r="C181" s="5" t="s">
        <v>25</v>
      </c>
      <c r="D181" s="19">
        <v>5003.04</v>
      </c>
      <c r="E181" s="67">
        <v>0</v>
      </c>
      <c r="F181" s="19">
        <v>5003.04</v>
      </c>
      <c r="G181" s="67">
        <v>0</v>
      </c>
      <c r="H181" s="67">
        <v>0</v>
      </c>
      <c r="I181" s="67">
        <v>0</v>
      </c>
      <c r="J181" s="67">
        <v>0</v>
      </c>
    </row>
    <row r="182" spans="1:10" ht="18" customHeight="1" x14ac:dyDescent="0.25">
      <c r="A182" s="90"/>
      <c r="B182" s="93"/>
      <c r="C182" s="5" t="s">
        <v>27</v>
      </c>
      <c r="D182" s="19">
        <v>5003.04</v>
      </c>
      <c r="E182" s="67">
        <v>0</v>
      </c>
      <c r="F182" s="19">
        <v>5003.04</v>
      </c>
      <c r="G182" s="67">
        <v>0</v>
      </c>
      <c r="H182" s="67">
        <v>0</v>
      </c>
      <c r="I182" s="67">
        <v>0</v>
      </c>
      <c r="J182" s="67">
        <v>0</v>
      </c>
    </row>
    <row r="183" spans="1:10" ht="14.25" customHeight="1" x14ac:dyDescent="0.25">
      <c r="A183" s="107" t="s">
        <v>105</v>
      </c>
      <c r="B183" s="108"/>
      <c r="C183" s="108"/>
      <c r="D183" s="108"/>
      <c r="E183" s="108"/>
      <c r="F183" s="108"/>
      <c r="G183" s="108"/>
      <c r="H183" s="108"/>
      <c r="I183" s="109"/>
      <c r="J183" s="84"/>
    </row>
    <row r="184" spans="1:10" s="4" customFormat="1" ht="37.5" customHeight="1" x14ac:dyDescent="0.2">
      <c r="A184" s="101" t="s">
        <v>11</v>
      </c>
      <c r="B184" s="102"/>
      <c r="C184" s="14" t="s">
        <v>60</v>
      </c>
      <c r="D184" s="15">
        <f t="shared" ref="D184:I184" si="64">D19+D24+D49+D69+D106+D140+D163+D180</f>
        <v>3333936.7800000003</v>
      </c>
      <c r="E184" s="15">
        <f t="shared" si="64"/>
        <v>46673</v>
      </c>
      <c r="F184" s="15">
        <f t="shared" si="64"/>
        <v>329693.08</v>
      </c>
      <c r="G184" s="15">
        <f t="shared" si="64"/>
        <v>2722.7</v>
      </c>
      <c r="H184" s="15">
        <f t="shared" si="64"/>
        <v>2954848</v>
      </c>
      <c r="I184" s="15">
        <f t="shared" si="64"/>
        <v>365</v>
      </c>
      <c r="J184" s="15">
        <v>0</v>
      </c>
    </row>
    <row r="185" spans="1:10" s="4" customFormat="1" ht="19.5" customHeight="1" x14ac:dyDescent="0.25">
      <c r="A185" s="103"/>
      <c r="B185" s="104"/>
      <c r="C185" s="31" t="s">
        <v>61</v>
      </c>
      <c r="D185" s="13">
        <f t="shared" ref="D185:J185" si="65">D164+D70</f>
        <v>10104.6</v>
      </c>
      <c r="E185" s="13">
        <f t="shared" si="65"/>
        <v>7450</v>
      </c>
      <c r="F185" s="13">
        <f t="shared" si="65"/>
        <v>612.6</v>
      </c>
      <c r="G185" s="13">
        <f t="shared" si="65"/>
        <v>0</v>
      </c>
      <c r="H185" s="13">
        <f t="shared" si="65"/>
        <v>2042</v>
      </c>
      <c r="I185" s="13">
        <f>I164+I70</f>
        <v>3</v>
      </c>
      <c r="J185" s="13">
        <f t="shared" si="65"/>
        <v>0</v>
      </c>
    </row>
    <row r="186" spans="1:10" s="4" customFormat="1" ht="19.5" customHeight="1" x14ac:dyDescent="0.2">
      <c r="A186" s="103"/>
      <c r="B186" s="104"/>
      <c r="C186" s="5" t="s">
        <v>55</v>
      </c>
      <c r="D186" s="13">
        <f t="shared" ref="D186:J186" si="66">D50+D71+D107+D141+D165+D181</f>
        <v>81918.12</v>
      </c>
      <c r="E186" s="13">
        <f t="shared" si="66"/>
        <v>2383</v>
      </c>
      <c r="F186" s="13">
        <f t="shared" si="66"/>
        <v>20043.023000000001</v>
      </c>
      <c r="G186" s="13">
        <f t="shared" si="66"/>
        <v>925.09699999999998</v>
      </c>
      <c r="H186" s="13">
        <f t="shared" si="66"/>
        <v>58567</v>
      </c>
      <c r="I186" s="13">
        <f t="shared" si="66"/>
        <v>20</v>
      </c>
      <c r="J186" s="13">
        <f t="shared" si="66"/>
        <v>0</v>
      </c>
    </row>
    <row r="187" spans="1:10" s="4" customFormat="1" ht="19.5" customHeight="1" x14ac:dyDescent="0.2">
      <c r="A187" s="103"/>
      <c r="B187" s="104"/>
      <c r="C187" s="5">
        <v>2020</v>
      </c>
      <c r="D187" s="13">
        <f t="shared" ref="D187:J187" si="67">D25+D51+D72+D108+D142+D166+D182</f>
        <v>85295.039999999994</v>
      </c>
      <c r="E187" s="13">
        <f t="shared" si="67"/>
        <v>1200</v>
      </c>
      <c r="F187" s="13">
        <f t="shared" si="67"/>
        <v>77328.039999999994</v>
      </c>
      <c r="G187" s="13">
        <f t="shared" si="67"/>
        <v>1100</v>
      </c>
      <c r="H187" s="13">
        <f t="shared" si="67"/>
        <v>5667</v>
      </c>
      <c r="I187" s="13">
        <f t="shared" si="67"/>
        <v>1</v>
      </c>
      <c r="J187" s="13">
        <f t="shared" si="67"/>
        <v>0</v>
      </c>
    </row>
    <row r="188" spans="1:10" s="4" customFormat="1" ht="19.5" customHeight="1" x14ac:dyDescent="0.2">
      <c r="A188" s="103"/>
      <c r="B188" s="104"/>
      <c r="C188" s="5">
        <v>2021</v>
      </c>
      <c r="D188" s="13">
        <f>D52+D73+D109+D143+D167</f>
        <v>78067</v>
      </c>
      <c r="E188" s="13">
        <f t="shared" ref="E188:I188" si="68">E52+E73+E109+E143+E167</f>
        <v>1200</v>
      </c>
      <c r="F188" s="13">
        <f t="shared" si="68"/>
        <v>55800</v>
      </c>
      <c r="G188" s="13">
        <f t="shared" si="68"/>
        <v>300</v>
      </c>
      <c r="H188" s="13">
        <f t="shared" si="68"/>
        <v>20767</v>
      </c>
      <c r="I188" s="13">
        <f t="shared" si="68"/>
        <v>6</v>
      </c>
      <c r="J188" s="13">
        <f t="shared" ref="J188" si="69">J52+J73+J109+J143+J167</f>
        <v>0</v>
      </c>
    </row>
    <row r="189" spans="1:10" s="4" customFormat="1" ht="19.5" customHeight="1" x14ac:dyDescent="0.2">
      <c r="A189" s="103"/>
      <c r="B189" s="104"/>
      <c r="C189" s="5">
        <v>2022</v>
      </c>
      <c r="D189" s="13">
        <f>D74+D110+D144+D168</f>
        <v>41688</v>
      </c>
      <c r="E189" s="13">
        <f t="shared" ref="E189:I189" si="70">E74+E110+E144+E168</f>
        <v>22440</v>
      </c>
      <c r="F189" s="13">
        <f t="shared" si="70"/>
        <v>15913.6</v>
      </c>
      <c r="G189" s="13">
        <f t="shared" si="70"/>
        <v>99.4</v>
      </c>
      <c r="H189" s="13">
        <f t="shared" si="70"/>
        <v>3235</v>
      </c>
      <c r="I189" s="13">
        <f t="shared" si="70"/>
        <v>2</v>
      </c>
      <c r="J189" s="13">
        <f t="shared" ref="J189" si="71">J74+J110+J144+J168</f>
        <v>0</v>
      </c>
    </row>
    <row r="190" spans="1:10" s="4" customFormat="1" ht="19.5" customHeight="1" x14ac:dyDescent="0.2">
      <c r="A190" s="103"/>
      <c r="B190" s="104"/>
      <c r="C190" s="5">
        <v>2023</v>
      </c>
      <c r="D190" s="13">
        <f>D75+D111+D145+D169</f>
        <v>7688</v>
      </c>
      <c r="E190" s="13">
        <f t="shared" ref="E190:I190" si="72">E75+E111+E145+E169</f>
        <v>3600</v>
      </c>
      <c r="F190" s="13">
        <f t="shared" si="72"/>
        <v>3453.6</v>
      </c>
      <c r="G190" s="13">
        <f t="shared" si="72"/>
        <v>99.4</v>
      </c>
      <c r="H190" s="13">
        <f t="shared" si="72"/>
        <v>535</v>
      </c>
      <c r="I190" s="13">
        <f t="shared" si="72"/>
        <v>1</v>
      </c>
      <c r="J190" s="13">
        <f t="shared" ref="J190" si="73">J75+J111+J145+J169</f>
        <v>0</v>
      </c>
    </row>
    <row r="191" spans="1:10" s="4" customFormat="1" ht="17.25" customHeight="1" x14ac:dyDescent="0.2">
      <c r="A191" s="103"/>
      <c r="B191" s="104"/>
      <c r="C191" s="5">
        <v>2024</v>
      </c>
      <c r="D191" s="86">
        <f>D20+D76+D112+D146+D170</f>
        <v>2402688</v>
      </c>
      <c r="E191" s="86">
        <f t="shared" ref="E191:I191" si="74">E20+E76+E112+E146+E170</f>
        <v>0</v>
      </c>
      <c r="F191" s="86">
        <f t="shared" si="74"/>
        <v>77553.600000000006</v>
      </c>
      <c r="G191" s="86">
        <f t="shared" si="74"/>
        <v>99.4</v>
      </c>
      <c r="H191" s="86">
        <f t="shared" si="74"/>
        <v>2325035</v>
      </c>
      <c r="I191" s="86">
        <f t="shared" si="74"/>
        <v>0</v>
      </c>
      <c r="J191" s="86">
        <f t="shared" ref="J191" si="75">J20+J76+J112+J146+J170</f>
        <v>0</v>
      </c>
    </row>
    <row r="192" spans="1:10" s="4" customFormat="1" ht="17.25" customHeight="1" x14ac:dyDescent="0.2">
      <c r="A192" s="103"/>
      <c r="B192" s="104"/>
      <c r="C192" s="5">
        <v>2025</v>
      </c>
      <c r="D192" s="13">
        <f>D21+D77+D113+D147+D171</f>
        <v>626488</v>
      </c>
      <c r="E192" s="13">
        <f t="shared" ref="E192:I192" si="76">E21+E77+E113+E147+E171</f>
        <v>8400</v>
      </c>
      <c r="F192" s="13">
        <f t="shared" si="76"/>
        <v>78988.600000000006</v>
      </c>
      <c r="G192" s="13">
        <f t="shared" si="76"/>
        <v>99.4</v>
      </c>
      <c r="H192" s="13">
        <f t="shared" si="76"/>
        <v>539000</v>
      </c>
      <c r="I192" s="13">
        <f t="shared" si="76"/>
        <v>332</v>
      </c>
      <c r="J192" s="13">
        <f t="shared" ref="J192" si="77">J21+J77+J113+J147+J171</f>
        <v>0</v>
      </c>
    </row>
    <row r="193" spans="1:10" s="4" customFormat="1" ht="17.25" customHeight="1" x14ac:dyDescent="0.2">
      <c r="A193" s="105"/>
      <c r="B193" s="106"/>
      <c r="C193" s="5" t="s">
        <v>57</v>
      </c>
      <c r="D193" s="13">
        <f t="shared" ref="D193" si="78">SUM(D185:D192)</f>
        <v>3333936.76</v>
      </c>
      <c r="E193" s="13">
        <f t="shared" ref="E193:I193" si="79">SUM(E185:E192)</f>
        <v>46673</v>
      </c>
      <c r="F193" s="13">
        <f t="shared" si="79"/>
        <v>329693.06300000002</v>
      </c>
      <c r="G193" s="13">
        <f t="shared" si="79"/>
        <v>2722.6970000000001</v>
      </c>
      <c r="H193" s="13">
        <f t="shared" si="79"/>
        <v>2954848</v>
      </c>
      <c r="I193" s="13">
        <f t="shared" si="79"/>
        <v>365</v>
      </c>
      <c r="J193" s="13">
        <f t="shared" ref="J193" si="80">SUM(J185:J192)</f>
        <v>0</v>
      </c>
    </row>
    <row r="194" spans="1:10" x14ac:dyDescent="0.25">
      <c r="A194" s="11"/>
      <c r="B194" s="8"/>
      <c r="C194" s="8"/>
      <c r="D194" s="24"/>
      <c r="E194" s="24"/>
      <c r="F194" s="24"/>
      <c r="G194" s="24"/>
      <c r="H194" s="24"/>
      <c r="I194" s="24"/>
      <c r="J194" s="24"/>
    </row>
    <row r="195" spans="1:10" x14ac:dyDescent="0.25">
      <c r="A195" s="6"/>
      <c r="B195" s="7"/>
      <c r="C195" s="7"/>
      <c r="D195" s="7"/>
      <c r="E195" s="7"/>
      <c r="F195" s="7"/>
      <c r="G195" s="7"/>
      <c r="H195" s="7"/>
      <c r="J195" s="7"/>
    </row>
    <row r="196" spans="1:10" x14ac:dyDescent="0.25">
      <c r="B196" s="8"/>
      <c r="C196" s="8"/>
      <c r="D196" s="8"/>
      <c r="E196" s="9"/>
      <c r="F196" s="9"/>
      <c r="G196" s="8"/>
      <c r="H196" s="8"/>
      <c r="J196" s="8"/>
    </row>
    <row r="197" spans="1:10" x14ac:dyDescent="0.25">
      <c r="B197" s="8"/>
      <c r="C197" s="8"/>
      <c r="D197" s="8"/>
      <c r="E197" s="8"/>
      <c r="F197" s="8"/>
      <c r="G197" s="8"/>
      <c r="H197" s="8"/>
      <c r="J197" s="8"/>
    </row>
  </sheetData>
  <mergeCells count="111">
    <mergeCell ref="B180:B182"/>
    <mergeCell ref="A180:A182"/>
    <mergeCell ref="A6:I6"/>
    <mergeCell ref="A33:I33"/>
    <mergeCell ref="A27:I27"/>
    <mergeCell ref="I8:I9"/>
    <mergeCell ref="D8:D9"/>
    <mergeCell ref="B19:B22"/>
    <mergeCell ref="J8:J9"/>
    <mergeCell ref="A115:I115"/>
    <mergeCell ref="A19:A22"/>
    <mergeCell ref="A8:A9"/>
    <mergeCell ref="B8:B9"/>
    <mergeCell ref="C8:C9"/>
    <mergeCell ref="A13:A17"/>
    <mergeCell ref="A11:I11"/>
    <mergeCell ref="A12:I12"/>
    <mergeCell ref="E8:H8"/>
    <mergeCell ref="B13:B17"/>
    <mergeCell ref="A23:I23"/>
    <mergeCell ref="A24:A26"/>
    <mergeCell ref="B28:B32"/>
    <mergeCell ref="A34:A38"/>
    <mergeCell ref="B34:B38"/>
    <mergeCell ref="A140:A148"/>
    <mergeCell ref="B118:B119"/>
    <mergeCell ref="A132:A133"/>
    <mergeCell ref="B132:B133"/>
    <mergeCell ref="A41:A43"/>
    <mergeCell ref="B44:B48"/>
    <mergeCell ref="B41:B43"/>
    <mergeCell ref="A44:A48"/>
    <mergeCell ref="B69:B78"/>
    <mergeCell ref="B122:B123"/>
    <mergeCell ref="A122:A123"/>
    <mergeCell ref="A66:A68"/>
    <mergeCell ref="A104:A105"/>
    <mergeCell ref="B104:B105"/>
    <mergeCell ref="A89:A90"/>
    <mergeCell ref="B98:B99"/>
    <mergeCell ref="B82:B83"/>
    <mergeCell ref="A82:A83"/>
    <mergeCell ref="A39:I39"/>
    <mergeCell ref="A40:I40"/>
    <mergeCell ref="A93:A94"/>
    <mergeCell ref="A96:A97"/>
    <mergeCell ref="A98:A99"/>
    <mergeCell ref="A100:A101"/>
    <mergeCell ref="A102:A103"/>
    <mergeCell ref="A28:A32"/>
    <mergeCell ref="A18:I18"/>
    <mergeCell ref="B89:B90"/>
    <mergeCell ref="A106:A114"/>
    <mergeCell ref="B106:B114"/>
    <mergeCell ref="B100:B101"/>
    <mergeCell ref="B80:B81"/>
    <mergeCell ref="B91:B92"/>
    <mergeCell ref="B93:B94"/>
    <mergeCell ref="B96:B97"/>
    <mergeCell ref="B86:B87"/>
    <mergeCell ref="A86:A87"/>
    <mergeCell ref="B84:B85"/>
    <mergeCell ref="A84:A85"/>
    <mergeCell ref="A184:B193"/>
    <mergeCell ref="A183:I183"/>
    <mergeCell ref="A179:I179"/>
    <mergeCell ref="A49:A53"/>
    <mergeCell ref="B102:B103"/>
    <mergeCell ref="A60:A65"/>
    <mergeCell ref="A54:I54"/>
    <mergeCell ref="A55:A59"/>
    <mergeCell ref="A91:A92"/>
    <mergeCell ref="B66:B68"/>
    <mergeCell ref="A79:I79"/>
    <mergeCell ref="A80:A81"/>
    <mergeCell ref="A124:A125"/>
    <mergeCell ref="A126:A127"/>
    <mergeCell ref="A161:A162"/>
    <mergeCell ref="B152:B153"/>
    <mergeCell ref="A152:A153"/>
    <mergeCell ref="A138:A139"/>
    <mergeCell ref="B138:B139"/>
    <mergeCell ref="B140:B148"/>
    <mergeCell ref="B49:B53"/>
    <mergeCell ref="A69:A78"/>
    <mergeCell ref="A174:A178"/>
    <mergeCell ref="B163:B172"/>
    <mergeCell ref="B120:B121"/>
    <mergeCell ref="A116:A117"/>
    <mergeCell ref="A158:A160"/>
    <mergeCell ref="A150:A151"/>
    <mergeCell ref="B150:B151"/>
    <mergeCell ref="B116:B117"/>
    <mergeCell ref="B174:B178"/>
    <mergeCell ref="A173:I173"/>
    <mergeCell ref="B134:B135"/>
    <mergeCell ref="A149:I149"/>
    <mergeCell ref="B158:B160"/>
    <mergeCell ref="A163:A172"/>
    <mergeCell ref="B136:B137"/>
    <mergeCell ref="A136:A137"/>
    <mergeCell ref="A128:A129"/>
    <mergeCell ref="A156:A157"/>
    <mergeCell ref="B156:B157"/>
    <mergeCell ref="B154:B155"/>
    <mergeCell ref="A154:A155"/>
    <mergeCell ref="A134:A135"/>
    <mergeCell ref="A118:A119"/>
    <mergeCell ref="A130:A131"/>
    <mergeCell ref="B130:B131"/>
    <mergeCell ref="A120:A121"/>
  </mergeCells>
  <phoneticPr fontId="11" type="noConversion"/>
  <pageMargins left="0.70866141732283472" right="0.11811023622047245" top="0.55118110236220474" bottom="0.15748031496062992" header="0.31496062992125984" footer="0.31496062992125984"/>
  <pageSetup paperSize="9" scale="83" firstPageNumber="194" orientation="landscape" useFirstPageNumber="1" r:id="rId1"/>
  <rowBreaks count="3" manualBreakCount="3">
    <brk id="43" max="16383" man="1"/>
    <brk id="103" max="16383" man="1"/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 4</vt:lpstr>
      <vt:lpstr>'Прил 4'!Заголовки_для_печати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Kurmakaeva</dc:creator>
  <cp:lastModifiedBy>Windows User</cp:lastModifiedBy>
  <cp:lastPrinted>2018-06-21T13:01:05Z</cp:lastPrinted>
  <dcterms:created xsi:type="dcterms:W3CDTF">2014-01-21T07:50:19Z</dcterms:created>
  <dcterms:modified xsi:type="dcterms:W3CDTF">2019-03-22T07:30:00Z</dcterms:modified>
</cp:coreProperties>
</file>