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2445" windowWidth="19320" windowHeight="11760"/>
  </bookViews>
  <sheets>
    <sheet name="Форма № 1 Доходы" sheetId="2" r:id="rId1"/>
  </sheets>
  <definedNames>
    <definedName name="_xlnm.Print_Area" localSheetId="0">'Форма № 1 Доходы'!$A$1:$R$37</definedName>
  </definedNames>
  <calcPr calcId="124519"/>
</workbook>
</file>

<file path=xl/calcChain.xml><?xml version="1.0" encoding="utf-8"?>
<calcChain xmlns="http://schemas.openxmlformats.org/spreadsheetml/2006/main">
  <c r="Q29" i="2"/>
  <c r="Q28"/>
  <c r="Q27"/>
  <c r="Q26"/>
  <c r="Q25"/>
  <c r="N29"/>
  <c r="N28"/>
  <c r="N27"/>
  <c r="N26"/>
  <c r="N25"/>
  <c r="K29"/>
  <c r="J29"/>
  <c r="K28"/>
  <c r="J28"/>
  <c r="K27"/>
  <c r="J27"/>
  <c r="K26"/>
  <c r="J26"/>
  <c r="K25"/>
  <c r="J25"/>
  <c r="P25"/>
  <c r="M25"/>
  <c r="I25"/>
  <c r="G33" l="1"/>
  <c r="G29"/>
  <c r="G28"/>
  <c r="G27"/>
  <c r="G26"/>
  <c r="G25"/>
  <c r="G24"/>
  <c r="F29"/>
  <c r="F28"/>
  <c r="F27"/>
  <c r="F26"/>
  <c r="F25"/>
  <c r="F24"/>
  <c r="E29"/>
  <c r="E28"/>
  <c r="E27"/>
  <c r="E26"/>
  <c r="E25"/>
  <c r="E24"/>
  <c r="D25"/>
  <c r="D24"/>
  <c r="C4"/>
  <c r="C24"/>
  <c r="C25"/>
  <c r="K9"/>
  <c r="G9"/>
  <c r="K23"/>
  <c r="K22"/>
  <c r="K19"/>
  <c r="K18"/>
  <c r="K17"/>
  <c r="K16"/>
  <c r="K15"/>
  <c r="K12"/>
  <c r="K11"/>
  <c r="K10"/>
  <c r="K8"/>
  <c r="K7"/>
  <c r="K6"/>
  <c r="K5"/>
  <c r="G23"/>
  <c r="G22"/>
  <c r="G19"/>
  <c r="G18"/>
  <c r="G17"/>
  <c r="G16"/>
  <c r="G15"/>
  <c r="G12"/>
  <c r="G11"/>
  <c r="G10"/>
  <c r="G8"/>
  <c r="G7"/>
  <c r="G6"/>
  <c r="G5"/>
  <c r="F5"/>
  <c r="F17"/>
  <c r="F6"/>
  <c r="Q23"/>
  <c r="Q22"/>
  <c r="Q19"/>
  <c r="Q18"/>
  <c r="Q17"/>
  <c r="Q16"/>
  <c r="Q15"/>
  <c r="Q12"/>
  <c r="Q10"/>
  <c r="Q9"/>
  <c r="Q8"/>
  <c r="Q7"/>
  <c r="P17"/>
  <c r="P6"/>
  <c r="N23"/>
  <c r="N22"/>
  <c r="N19"/>
  <c r="N18"/>
  <c r="N17"/>
  <c r="N16"/>
  <c r="N15"/>
  <c r="N12"/>
  <c r="N10"/>
  <c r="N9"/>
  <c r="N8"/>
  <c r="N7"/>
  <c r="M17"/>
  <c r="M6"/>
  <c r="Q6" s="1"/>
  <c r="J23"/>
  <c r="J22"/>
  <c r="J19"/>
  <c r="J18"/>
  <c r="J17"/>
  <c r="J16"/>
  <c r="J15"/>
  <c r="J12"/>
  <c r="J10"/>
  <c r="J9"/>
  <c r="J8"/>
  <c r="J7"/>
  <c r="J6"/>
  <c r="J5"/>
  <c r="I5"/>
  <c r="D5"/>
  <c r="E5" s="1"/>
  <c r="I6"/>
  <c r="I17"/>
  <c r="E23"/>
  <c r="E22"/>
  <c r="E19"/>
  <c r="E18"/>
  <c r="E17"/>
  <c r="E16"/>
  <c r="E15"/>
  <c r="E12"/>
  <c r="E11"/>
  <c r="E10"/>
  <c r="E9"/>
  <c r="E8"/>
  <c r="E7"/>
  <c r="E6"/>
  <c r="D17"/>
  <c r="D6"/>
  <c r="C5"/>
  <c r="C6"/>
  <c r="C17"/>
  <c r="P5" l="1"/>
  <c r="M5"/>
  <c r="N6"/>
  <c r="N5" l="1"/>
  <c r="Q5"/>
</calcChain>
</file>

<file path=xl/sharedStrings.xml><?xml version="1.0" encoding="utf-8"?>
<sst xmlns="http://schemas.openxmlformats.org/spreadsheetml/2006/main" count="53" uniqueCount="50">
  <si>
    <t>Темп уточненного плана к прошлому году, %</t>
  </si>
  <si>
    <t>Исполнение (год) к прошлому году, %</t>
  </si>
  <si>
    <t xml:space="preserve">Код </t>
  </si>
  <si>
    <t>тыс. рублей</t>
  </si>
  <si>
    <t>ПРОЧИЕ БЕЗВОЗМЕЗДНЫЕ ПОСТУПЛЕНИЯ</t>
  </si>
  <si>
    <t>БЕЗВОЗМЕЗДНЫЕ ПОСТУПЛЕНИЯ ОТ НЕГОСУДАРСТВЕННЫХ ОРГАНИЗАЦИЙ</t>
  </si>
  <si>
    <t>БЕЗВОЗМЕЗДНЫЕ ПОСТУПЛЕНИЯ ОТ ГОСУДАРСТВЕННЫХ (МУНИЦИПАЛЬНЫХ) ОРГАНИЗАЦИЙ</t>
  </si>
  <si>
    <t>Прочие безвозмездные поступления от других бюджетов бюджетной системы</t>
  </si>
  <si>
    <t>Иные межбюджетные трансферты</t>
  </si>
  <si>
    <t>Субвенции бюджетам бюджетной системы Российской Федерации</t>
  </si>
  <si>
    <t>Субсидии бюджетам бюджетной системы Российской Федерации (межбюджетные субсидии)</t>
  </si>
  <si>
    <t>БЕЗВОЗМЕЗДНЫЕ ПОСТУПЛЕНИЯ ОТ ДРУГИХ БЮДЖЕТОВ БЮДЖЕТНОЙ СИСТЕМЫ РОССИЙСКОЙ ФЕДЕРАЦИИ</t>
  </si>
  <si>
    <t>БЕЗВОЗМЕЗДНЫЕ ПОСТУПЛЕНИЯ</t>
  </si>
  <si>
    <t>ПРОЧИЕ НЕНАЛОГОВЫЕ ДОХОДЫ</t>
  </si>
  <si>
    <t>ГОСУДАРСТВЕННАЯ ПОШЛИНА</t>
  </si>
  <si>
    <t>Земельный налог</t>
  </si>
  <si>
    <t>Налог на имущество физических лиц</t>
  </si>
  <si>
    <t>Единый сельскохозяйственный налог</t>
  </si>
  <si>
    <t>Единый налог на вмененный доход для отдельных видов деятельности</t>
  </si>
  <si>
    <t>Налог на доходы физических лиц</t>
  </si>
  <si>
    <t>НАЛОГОВЫЕ И НЕНАЛОГОВЫЕ ДОХОДЫ</t>
  </si>
  <si>
    <t>Форма № 1</t>
  </si>
  <si>
    <t>Акцизы по подакцизным товарам (продукции), производимым на территории РФ, в т.ч.:</t>
  </si>
  <si>
    <t>доходы от уплаты акцизов на нефтепродукты</t>
  </si>
  <si>
    <t>ИТОГО ДОХОДОВ</t>
  </si>
  <si>
    <t>Наименование доходов</t>
  </si>
  <si>
    <t>Примечания*</t>
  </si>
  <si>
    <t>Дотации бюджетам бюджетной системы Российской Федерации</t>
  </si>
  <si>
    <t>НАЛОГОВЫЕ ДОХОДЫ</t>
  </si>
  <si>
    <t>ПРОЧИЕ НАЛОГОВЫЕ ДОХОДЫ</t>
  </si>
  <si>
    <t>НЕНАЛОГОВЫЕ ДОХОДЫ</t>
  </si>
  <si>
    <t>Доходы от использования имущества, находящегося в государственной и муниципальной собственности</t>
  </si>
  <si>
    <t>Платежи при пользовании природными ресурсами</t>
  </si>
  <si>
    <t>Доходы от оказания платных услуг (работ) и компенсации затрат государства</t>
  </si>
  <si>
    <t>Административные платежи и сборы</t>
  </si>
  <si>
    <t>Штрафы, санкции, возмещение ущерба</t>
  </si>
  <si>
    <t>наименование муниципального образования</t>
  </si>
  <si>
    <t>Параметры бюджета 
на 2022 год</t>
  </si>
  <si>
    <t>Параметры бюджета 
на 2023 год</t>
  </si>
  <si>
    <t>Темп роста показателей на 2023 год к уровню 2022 года, %</t>
  </si>
  <si>
    <t>Налог, взимаемый в связи с применением упрощенной системы налогообложения</t>
  </si>
  <si>
    <t>Исполнение бюджета за 2020 год</t>
  </si>
  <si>
    <t>Оценка исполнения бюджета в 2021 году</t>
  </si>
  <si>
    <t>Темп роста показателей на 2022 год к уточненному бюджету 2021 года, %</t>
  </si>
  <si>
    <t>Темп роста показателей на 2022 год к оценке 2021 года, %</t>
  </si>
  <si>
    <t>Параметры бюджета 
на 2024 год</t>
  </si>
  <si>
    <t>Темп роста показателей на 2024 год к уровню 2023 года, %</t>
  </si>
  <si>
    <t>* Примечания указываются в случае наличия отклонения ожидаемой оценки от уточненного плана на 2021 год, при значительных отклонениях соответствующего года от предыдущего</t>
  </si>
  <si>
    <t xml:space="preserve">Параметры бюджета  Ельниковского муниципального района по видам доходов </t>
  </si>
  <si>
    <t>Уточненный бюджет на 2021 год по состоянию на       1 .11.2021 года</t>
  </si>
</sst>
</file>

<file path=xl/styles.xml><?xml version="1.0" encoding="utf-8"?>
<styleSheet xmlns="http://schemas.openxmlformats.org/spreadsheetml/2006/main">
  <numFmts count="4">
    <numFmt numFmtId="43" formatCode="_-* #,##0.00_р_._-;\-* #,##0.00_р_._-;_-* &quot;-&quot;??_р_._-;_-@_-"/>
    <numFmt numFmtId="164" formatCode="_-* #,##0.00\ _₽_-;\-* #,##0.00\ _₽_-;_-* &quot;-&quot;??\ _₽_-;_-@_-"/>
    <numFmt numFmtId="165" formatCode="#,##0.0"/>
    <numFmt numFmtId="166" formatCode="_-* #,##0.0\ _₽_-;\-* #,##0.0\ _₽_-;_-* &quot;-&quot;?\ _₽_-;_-@_-"/>
  </numFmts>
  <fonts count="27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sz val="11"/>
      <name val="Calibri"/>
      <family val="2"/>
    </font>
    <font>
      <sz val="11"/>
      <name val="Calibri"/>
      <family val="2"/>
      <scheme val="minor"/>
    </font>
    <font>
      <sz val="10"/>
      <color rgb="FF000000"/>
      <name val="Arial Cyr"/>
      <family val="2"/>
    </font>
    <font>
      <b/>
      <sz val="12"/>
      <color rgb="FF000000"/>
      <name val="Arial Cyr"/>
      <family val="2"/>
    </font>
    <font>
      <b/>
      <sz val="10"/>
      <color rgb="FF000000"/>
      <name val="Arial Cyr"/>
      <family val="2"/>
    </font>
    <font>
      <sz val="10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vertAlign val="superscript"/>
      <sz val="14"/>
      <color theme="1"/>
      <name val="Times New Roman"/>
      <family val="1"/>
      <charset val="204"/>
    </font>
    <font>
      <sz val="11"/>
      <color theme="1"/>
      <name val="Times New Roman Cyr"/>
      <family val="1"/>
      <charset val="204"/>
    </font>
    <font>
      <sz val="12"/>
      <name val="Times New Roman Cyr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indexed="64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 Cyr"/>
      <family val="1"/>
      <charset val="204"/>
    </font>
    <font>
      <sz val="11"/>
      <name val="Times New Roman Cyr"/>
      <family val="1"/>
      <charset val="204"/>
    </font>
    <font>
      <sz val="12"/>
      <color rgb="FF00000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99"/>
      </patternFill>
    </fill>
    <fill>
      <patternFill patternType="solid">
        <fgColor rgb="FFCCFFFF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3">
    <xf numFmtId="0" fontId="0" fillId="0" borderId="0"/>
    <xf numFmtId="0" fontId="2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4" fillId="0" borderId="0"/>
    <xf numFmtId="0" fontId="5" fillId="2" borderId="0"/>
    <xf numFmtId="0" fontId="5" fillId="0" borderId="0">
      <alignment horizontal="left" vertical="top" wrapText="1"/>
    </xf>
    <xf numFmtId="0" fontId="5" fillId="0" borderId="0"/>
    <xf numFmtId="0" fontId="6" fillId="0" borderId="0">
      <alignment horizontal="center" wrapText="1"/>
    </xf>
    <xf numFmtId="0" fontId="6" fillId="0" borderId="0">
      <alignment horizontal="center"/>
    </xf>
    <xf numFmtId="0" fontId="5" fillId="0" borderId="0">
      <alignment wrapText="1"/>
    </xf>
    <xf numFmtId="0" fontId="5" fillId="0" borderId="0">
      <alignment horizontal="right"/>
    </xf>
    <xf numFmtId="0" fontId="5" fillId="2" borderId="4"/>
    <xf numFmtId="0" fontId="5" fillId="0" borderId="5">
      <alignment horizontal="center" vertical="center" wrapText="1"/>
    </xf>
    <xf numFmtId="0" fontId="5" fillId="0" borderId="6"/>
    <xf numFmtId="0" fontId="5" fillId="0" borderId="5">
      <alignment horizontal="center" vertical="center" shrinkToFit="1"/>
    </xf>
    <xf numFmtId="0" fontId="5" fillId="2" borderId="7"/>
    <xf numFmtId="0" fontId="7" fillId="0" borderId="5">
      <alignment horizontal="left"/>
    </xf>
    <xf numFmtId="4" fontId="7" fillId="3" borderId="5">
      <alignment horizontal="right" vertical="top" shrinkToFit="1"/>
    </xf>
    <xf numFmtId="0" fontId="5" fillId="2" borderId="8"/>
    <xf numFmtId="0" fontId="5" fillId="0" borderId="7"/>
    <xf numFmtId="0" fontId="5" fillId="0" borderId="0">
      <alignment horizontal="left" wrapText="1"/>
    </xf>
    <xf numFmtId="49" fontId="5" fillId="0" borderId="5">
      <alignment horizontal="left" vertical="top" wrapText="1"/>
    </xf>
    <xf numFmtId="4" fontId="5" fillId="4" borderId="5">
      <alignment horizontal="right" vertical="top" shrinkToFit="1"/>
    </xf>
    <xf numFmtId="0" fontId="5" fillId="2" borderId="8">
      <alignment horizontal="center"/>
    </xf>
    <xf numFmtId="0" fontId="5" fillId="2" borderId="0">
      <alignment horizontal="center"/>
    </xf>
    <xf numFmtId="4" fontId="5" fillId="0" borderId="5">
      <alignment horizontal="right" vertical="top" shrinkToFit="1"/>
    </xf>
    <xf numFmtId="49" fontId="7" fillId="0" borderId="5">
      <alignment horizontal="left" vertical="top" wrapText="1"/>
    </xf>
    <xf numFmtId="0" fontId="5" fillId="2" borderId="0">
      <alignment horizontal="left"/>
    </xf>
    <xf numFmtId="4" fontId="5" fillId="0" borderId="6">
      <alignment horizontal="right" shrinkToFit="1"/>
    </xf>
    <xf numFmtId="4" fontId="5" fillId="0" borderId="0">
      <alignment horizontal="right" shrinkToFit="1"/>
    </xf>
    <xf numFmtId="0" fontId="5" fillId="2" borderId="7">
      <alignment horizontal="center"/>
    </xf>
    <xf numFmtId="0" fontId="8" fillId="0" borderId="0">
      <alignment vertical="top" wrapText="1"/>
    </xf>
    <xf numFmtId="0" fontId="3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7" fillId="0" borderId="0"/>
    <xf numFmtId="0" fontId="16" fillId="0" borderId="0"/>
    <xf numFmtId="0" fontId="2" fillId="0" borderId="0"/>
    <xf numFmtId="0" fontId="8" fillId="0" borderId="0">
      <alignment vertical="top" wrapText="1"/>
    </xf>
    <xf numFmtId="0" fontId="19" fillId="0" borderId="0"/>
    <xf numFmtId="0" fontId="16" fillId="0" borderId="0"/>
    <xf numFmtId="9" fontId="2" fillId="0" borderId="0" applyFont="0" applyFill="0" applyBorder="0" applyAlignment="0" applyProtection="0"/>
    <xf numFmtId="9" fontId="16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16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56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0" fillId="0" borderId="0" xfId="0" applyAlignment="1"/>
    <xf numFmtId="0" fontId="14" fillId="0" borderId="1" xfId="0" applyFont="1" applyFill="1" applyBorder="1" applyAlignment="1">
      <alignment wrapText="1"/>
    </xf>
    <xf numFmtId="0" fontId="14" fillId="0" borderId="1" xfId="0" applyFont="1" applyBorder="1"/>
    <xf numFmtId="0" fontId="14" fillId="0" borderId="1" xfId="0" applyFont="1" applyBorder="1" applyAlignment="1">
      <alignment wrapText="1"/>
    </xf>
    <xf numFmtId="0" fontId="11" fillId="0" borderId="2" xfId="0" applyFont="1" applyBorder="1" applyAlignment="1">
      <alignment horizontal="justify" vertical="center"/>
    </xf>
    <xf numFmtId="0" fontId="13" fillId="0" borderId="2" xfId="0" applyFont="1" applyBorder="1" applyAlignment="1">
      <alignment vertical="center" wrapText="1"/>
    </xf>
    <xf numFmtId="3" fontId="15" fillId="0" borderId="1" xfId="1" applyNumberFormat="1" applyFont="1" applyFill="1" applyBorder="1" applyAlignment="1" applyProtection="1">
      <alignment horizontal="center" vertical="center" wrapText="1"/>
      <protection locked="0"/>
    </xf>
    <xf numFmtId="3" fontId="9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21" fillId="0" borderId="3" xfId="0" applyFont="1" applyBorder="1" applyAlignment="1">
      <alignment vertical="center" wrapText="1"/>
    </xf>
    <xf numFmtId="0" fontId="21" fillId="0" borderId="3" xfId="0" applyFont="1" applyBorder="1" applyAlignment="1">
      <alignment vertical="center"/>
    </xf>
    <xf numFmtId="3" fontId="9" fillId="0" borderId="3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Alignment="1"/>
    <xf numFmtId="0" fontId="0" fillId="0" borderId="0" xfId="0" applyBorder="1"/>
    <xf numFmtId="0" fontId="14" fillId="5" borderId="1" xfId="0" applyFont="1" applyFill="1" applyBorder="1"/>
    <xf numFmtId="0" fontId="14" fillId="5" borderId="1" xfId="0" applyFont="1" applyFill="1" applyBorder="1" applyAlignment="1">
      <alignment wrapText="1"/>
    </xf>
    <xf numFmtId="0" fontId="0" fillId="5" borderId="0" xfId="0" applyFill="1"/>
    <xf numFmtId="0" fontId="1" fillId="5" borderId="1" xfId="0" applyFont="1" applyFill="1" applyBorder="1"/>
    <xf numFmtId="0" fontId="23" fillId="5" borderId="0" xfId="0" applyFont="1" applyFill="1"/>
    <xf numFmtId="0" fontId="24" fillId="5" borderId="1" xfId="0" applyFont="1" applyFill="1" applyBorder="1"/>
    <xf numFmtId="0" fontId="24" fillId="5" borderId="1" xfId="0" applyFont="1" applyFill="1" applyBorder="1" applyAlignment="1">
      <alignment wrapText="1"/>
    </xf>
    <xf numFmtId="165" fontId="23" fillId="5" borderId="0" xfId="0" applyNumberFormat="1" applyFont="1" applyFill="1"/>
    <xf numFmtId="165" fontId="0" fillId="0" borderId="0" xfId="0" applyNumberFormat="1"/>
    <xf numFmtId="165" fontId="0" fillId="0" borderId="0" xfId="0" applyNumberFormat="1" applyAlignment="1"/>
    <xf numFmtId="166" fontId="0" fillId="0" borderId="0" xfId="0" applyNumberFormat="1"/>
    <xf numFmtId="3" fontId="9" fillId="5" borderId="3" xfId="1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/>
    <xf numFmtId="0" fontId="1" fillId="5" borderId="1" xfId="0" applyFont="1" applyFill="1" applyBorder="1" applyAlignment="1">
      <alignment wrapText="1"/>
    </xf>
    <xf numFmtId="165" fontId="1" fillId="5" borderId="1" xfId="0" applyNumberFormat="1" applyFont="1" applyFill="1" applyBorder="1" applyAlignment="1">
      <alignment wrapText="1"/>
    </xf>
    <xf numFmtId="0" fontId="10" fillId="5" borderId="1" xfId="0" applyFont="1" applyFill="1" applyBorder="1" applyAlignment="1">
      <alignment wrapText="1"/>
    </xf>
    <xf numFmtId="165" fontId="1" fillId="5" borderId="1" xfId="0" applyNumberFormat="1" applyFont="1" applyFill="1" applyBorder="1"/>
    <xf numFmtId="165" fontId="20" fillId="0" borderId="1" xfId="1" applyNumberFormat="1" applyFont="1" applyFill="1" applyBorder="1" applyAlignment="1" applyProtection="1">
      <alignment horizontal="center" vertical="center" wrapText="1"/>
      <protection locked="0"/>
    </xf>
    <xf numFmtId="3" fontId="20" fillId="0" borderId="3" xfId="1" applyNumberFormat="1" applyFont="1" applyFill="1" applyBorder="1" applyAlignment="1" applyProtection="1">
      <alignment horizontal="center" vertical="center" wrapText="1"/>
      <protection locked="0"/>
    </xf>
    <xf numFmtId="165" fontId="1" fillId="0" borderId="1" xfId="51" applyNumberFormat="1" applyFont="1" applyBorder="1" applyAlignment="1">
      <alignment horizontal="center" vertical="center"/>
    </xf>
    <xf numFmtId="165" fontId="1" fillId="5" borderId="1" xfId="51" applyNumberFormat="1" applyFont="1" applyFill="1" applyBorder="1" applyAlignment="1">
      <alignment horizontal="center" vertical="center"/>
    </xf>
    <xf numFmtId="165" fontId="1" fillId="5" borderId="1" xfId="0" applyNumberFormat="1" applyFont="1" applyFill="1" applyBorder="1" applyAlignment="1">
      <alignment horizontal="center" vertical="center" wrapText="1"/>
    </xf>
    <xf numFmtId="165" fontId="20" fillId="0" borderId="3" xfId="1" applyNumberFormat="1" applyFont="1" applyFill="1" applyBorder="1" applyAlignment="1" applyProtection="1">
      <alignment horizontal="center" vertical="center" wrapText="1"/>
      <protection locked="0"/>
    </xf>
    <xf numFmtId="165" fontId="20" fillId="0" borderId="1" xfId="52" applyNumberFormat="1" applyFont="1" applyFill="1" applyBorder="1" applyAlignment="1" applyProtection="1">
      <alignment horizontal="center" vertical="center" wrapText="1"/>
      <protection locked="0"/>
    </xf>
    <xf numFmtId="165" fontId="20" fillId="5" borderId="3" xfId="1" applyNumberFormat="1" applyFont="1" applyFill="1" applyBorder="1" applyAlignment="1" applyProtection="1">
      <alignment horizontal="center" vertical="center" wrapText="1"/>
      <protection locked="0"/>
    </xf>
    <xf numFmtId="165" fontId="20" fillId="5" borderId="1" xfId="52" applyNumberFormat="1" applyFont="1" applyFill="1" applyBorder="1" applyAlignment="1" applyProtection="1">
      <alignment horizontal="center" vertical="center" wrapText="1"/>
      <protection locked="0"/>
    </xf>
    <xf numFmtId="165" fontId="20" fillId="5" borderId="1" xfId="1" applyNumberFormat="1" applyFont="1" applyFill="1" applyBorder="1" applyAlignment="1" applyProtection="1">
      <alignment horizontal="center" vertical="center" wrapText="1"/>
      <protection locked="0"/>
    </xf>
    <xf numFmtId="165" fontId="18" fillId="5" borderId="1" xfId="0" applyNumberFormat="1" applyFont="1" applyFill="1" applyBorder="1" applyAlignment="1">
      <alignment horizontal="center" vertical="center"/>
    </xf>
    <xf numFmtId="165" fontId="20" fillId="5" borderId="1" xfId="0" applyNumberFormat="1" applyFont="1" applyFill="1" applyBorder="1" applyAlignment="1">
      <alignment horizontal="center" vertical="center"/>
    </xf>
    <xf numFmtId="165" fontId="10" fillId="5" borderId="1" xfId="0" applyNumberFormat="1" applyFont="1" applyFill="1" applyBorder="1" applyAlignment="1">
      <alignment horizontal="center" vertical="center" wrapText="1"/>
    </xf>
    <xf numFmtId="165" fontId="18" fillId="5" borderId="3" xfId="1" applyNumberFormat="1" applyFont="1" applyFill="1" applyBorder="1" applyAlignment="1" applyProtection="1">
      <alignment horizontal="center" vertical="center" wrapText="1"/>
      <protection locked="0"/>
    </xf>
    <xf numFmtId="165" fontId="18" fillId="5" borderId="1" xfId="52" applyNumberFormat="1" applyFont="1" applyFill="1" applyBorder="1" applyAlignment="1" applyProtection="1">
      <alignment horizontal="center" vertical="center" wrapText="1"/>
      <protection locked="0"/>
    </xf>
    <xf numFmtId="165" fontId="10" fillId="5" borderId="1" xfId="0" applyNumberFormat="1" applyFont="1" applyFill="1" applyBorder="1" applyAlignment="1">
      <alignment wrapText="1"/>
    </xf>
    <xf numFmtId="0" fontId="25" fillId="0" borderId="0" xfId="0" applyFont="1" applyFill="1" applyBorder="1" applyAlignment="1">
      <alignment wrapText="1"/>
    </xf>
    <xf numFmtId="0" fontId="26" fillId="6" borderId="9" xfId="0" applyNumberFormat="1" applyFont="1" applyFill="1" applyBorder="1" applyAlignment="1">
      <alignment vertical="top" wrapText="1"/>
    </xf>
    <xf numFmtId="0" fontId="26" fillId="6" borderId="10" xfId="0" applyNumberFormat="1" applyFont="1" applyFill="1" applyBorder="1" applyAlignment="1">
      <alignment vertical="top" wrapText="1"/>
    </xf>
    <xf numFmtId="43" fontId="22" fillId="0" borderId="0" xfId="5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</cellXfs>
  <cellStyles count="53">
    <cellStyle name="br" xfId="2"/>
    <cellStyle name="col" xfId="3"/>
    <cellStyle name="Normal" xfId="43"/>
    <cellStyle name="style0" xfId="4"/>
    <cellStyle name="td" xfId="5"/>
    <cellStyle name="tr" xfId="6"/>
    <cellStyle name="xl21" xfId="7"/>
    <cellStyle name="xl22" xfId="8"/>
    <cellStyle name="xl23" xfId="9"/>
    <cellStyle name="xl24" xfId="10"/>
    <cellStyle name="xl25" xfId="11"/>
    <cellStyle name="xl26" xfId="12"/>
    <cellStyle name="xl27" xfId="13"/>
    <cellStyle name="xl28" xfId="14"/>
    <cellStyle name="xl29" xfId="15"/>
    <cellStyle name="xl30" xfId="16"/>
    <cellStyle name="xl31" xfId="17"/>
    <cellStyle name="xl32" xfId="18"/>
    <cellStyle name="xl33" xfId="19"/>
    <cellStyle name="xl34" xfId="20"/>
    <cellStyle name="xl35" xfId="21"/>
    <cellStyle name="xl36" xfId="22"/>
    <cellStyle name="xl37" xfId="23"/>
    <cellStyle name="xl38" xfId="24"/>
    <cellStyle name="xl39" xfId="25"/>
    <cellStyle name="xl40" xfId="26"/>
    <cellStyle name="xl41" xfId="27"/>
    <cellStyle name="xl42" xfId="28"/>
    <cellStyle name="xl43" xfId="29"/>
    <cellStyle name="xl44" xfId="30"/>
    <cellStyle name="xl45" xfId="31"/>
    <cellStyle name="xl46" xfId="32"/>
    <cellStyle name="xl47" xfId="33"/>
    <cellStyle name="Обычный" xfId="0" builtinId="0"/>
    <cellStyle name="Обычный 10" xfId="44"/>
    <cellStyle name="Обычный 2" xfId="34"/>
    <cellStyle name="Обычный 2 2" xfId="45"/>
    <cellStyle name="Обычный 3" xfId="35"/>
    <cellStyle name="Обычный 3 2" xfId="46"/>
    <cellStyle name="Обычный 4" xfId="1"/>
    <cellStyle name="Обычный 4 2" xfId="47"/>
    <cellStyle name="Обычный 5" xfId="42"/>
    <cellStyle name="Процентный" xfId="52" builtinId="5"/>
    <cellStyle name="Процентный 2" xfId="48"/>
    <cellStyle name="Процентный 3" xfId="49"/>
    <cellStyle name="Стиль 1" xfId="36"/>
    <cellStyle name="Стиль 2" xfId="37"/>
    <cellStyle name="Стиль 3" xfId="38"/>
    <cellStyle name="Стиль 4" xfId="39"/>
    <cellStyle name="Стиль 5" xfId="40"/>
    <cellStyle name="Стиль 6" xfId="41"/>
    <cellStyle name="Финансовый" xfId="51" builtinId="3"/>
    <cellStyle name="Финансовый 2" xfId="50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42"/>
  <sheetViews>
    <sheetView tabSelected="1" view="pageBreakPreview" zoomScale="70" zoomScaleNormal="70" zoomScaleSheetLayoutView="70" workbookViewId="0">
      <pane xSplit="2" ySplit="3" topLeftCell="F4" activePane="bottomRight" state="frozen"/>
      <selection pane="topRight" activeCell="C1" sqref="C1"/>
      <selection pane="bottomLeft" activeCell="A6" sqref="A6"/>
      <selection pane="bottomRight" activeCell="P11" sqref="P11"/>
    </sheetView>
  </sheetViews>
  <sheetFormatPr defaultRowHeight="15"/>
  <cols>
    <col min="1" max="1" width="8.7109375" customWidth="1"/>
    <col min="2" max="2" width="71.7109375" style="4" customWidth="1"/>
    <col min="3" max="3" width="19.42578125" style="4" bestFit="1" customWidth="1"/>
    <col min="4" max="4" width="17.5703125" style="4" bestFit="1" customWidth="1"/>
    <col min="5" max="5" width="13.5703125" bestFit="1" customWidth="1"/>
    <col min="6" max="6" width="16.7109375" bestFit="1" customWidth="1"/>
    <col min="7" max="7" width="13.140625" bestFit="1" customWidth="1"/>
    <col min="8" max="8" width="14.85546875" customWidth="1"/>
    <col min="9" max="9" width="13.85546875" customWidth="1"/>
    <col min="10" max="10" width="16" bestFit="1" customWidth="1"/>
    <col min="11" max="11" width="14.7109375" bestFit="1" customWidth="1"/>
    <col min="12" max="12" width="19.7109375" customWidth="1"/>
    <col min="13" max="13" width="15.85546875" customWidth="1"/>
    <col min="14" max="14" width="14.42578125" bestFit="1" customWidth="1"/>
    <col min="15" max="15" width="17.28515625" customWidth="1"/>
    <col min="16" max="16" width="16.7109375" customWidth="1"/>
    <col min="17" max="17" width="14.7109375" bestFit="1" customWidth="1"/>
    <col min="18" max="18" width="16.140625" bestFit="1" customWidth="1"/>
    <col min="20" max="20" width="13.7109375" bestFit="1" customWidth="1"/>
    <col min="21" max="21" width="17" bestFit="1" customWidth="1"/>
    <col min="22" max="22" width="13.42578125" bestFit="1" customWidth="1"/>
  </cols>
  <sheetData>
    <row r="1" spans="1:21" ht="31.5" customHeight="1">
      <c r="A1" s="2"/>
      <c r="B1" s="54" t="s">
        <v>48</v>
      </c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1" t="s">
        <v>21</v>
      </c>
    </row>
    <row r="2" spans="1:21" ht="17.25" customHeight="1">
      <c r="A2" s="2"/>
      <c r="B2" s="8"/>
      <c r="C2" s="8"/>
      <c r="D2" s="8"/>
      <c r="E2" s="55" t="s">
        <v>36</v>
      </c>
      <c r="F2" s="55"/>
      <c r="G2" s="55"/>
      <c r="H2" s="55"/>
      <c r="I2" s="9"/>
      <c r="J2" s="9"/>
      <c r="K2" s="9"/>
      <c r="L2" s="3"/>
      <c r="M2" s="3"/>
      <c r="N2" s="3"/>
      <c r="O2" s="3"/>
      <c r="P2" s="3"/>
      <c r="Q2" s="3"/>
      <c r="R2" s="1" t="s">
        <v>3</v>
      </c>
    </row>
    <row r="3" spans="1:21" ht="140.25" customHeight="1">
      <c r="A3" s="13" t="s">
        <v>2</v>
      </c>
      <c r="B3" s="12" t="s">
        <v>25</v>
      </c>
      <c r="C3" s="10" t="s">
        <v>41</v>
      </c>
      <c r="D3" s="11" t="s">
        <v>49</v>
      </c>
      <c r="E3" s="11" t="s">
        <v>0</v>
      </c>
      <c r="F3" s="11" t="s">
        <v>42</v>
      </c>
      <c r="G3" s="11" t="s">
        <v>1</v>
      </c>
      <c r="H3" s="14" t="s">
        <v>26</v>
      </c>
      <c r="I3" s="14" t="s">
        <v>37</v>
      </c>
      <c r="J3" s="14" t="s">
        <v>43</v>
      </c>
      <c r="K3" s="14" t="s">
        <v>44</v>
      </c>
      <c r="L3" s="14" t="s">
        <v>26</v>
      </c>
      <c r="M3" s="14" t="s">
        <v>38</v>
      </c>
      <c r="N3" s="14" t="s">
        <v>39</v>
      </c>
      <c r="O3" s="14" t="s">
        <v>26</v>
      </c>
      <c r="P3" s="14" t="s">
        <v>45</v>
      </c>
      <c r="Q3" s="14" t="s">
        <v>46</v>
      </c>
      <c r="R3" s="14" t="s">
        <v>26</v>
      </c>
    </row>
    <row r="4" spans="1:21" ht="15.75">
      <c r="A4" s="13"/>
      <c r="B4" s="5" t="s">
        <v>24</v>
      </c>
      <c r="C4" s="36">
        <f>C5+C24</f>
        <v>223890.4</v>
      </c>
      <c r="D4" s="36"/>
      <c r="E4" s="34"/>
      <c r="F4" s="36"/>
      <c r="G4" s="34"/>
      <c r="H4" s="28"/>
      <c r="I4" s="36"/>
      <c r="J4" s="39"/>
      <c r="K4" s="40"/>
      <c r="L4" s="28"/>
      <c r="M4" s="36"/>
      <c r="N4" s="39"/>
      <c r="O4" s="28"/>
      <c r="P4" s="36"/>
      <c r="Q4" s="39"/>
      <c r="R4" s="35"/>
    </row>
    <row r="5" spans="1:21">
      <c r="A5" s="6">
        <v>10000</v>
      </c>
      <c r="B5" s="7" t="s">
        <v>20</v>
      </c>
      <c r="C5" s="36">
        <f>C6+C17</f>
        <v>30652.199999999993</v>
      </c>
      <c r="D5" s="36">
        <f>D6+D17</f>
        <v>29884.3</v>
      </c>
      <c r="E5" s="34">
        <f>D5/C5*100</f>
        <v>97.494796458329276</v>
      </c>
      <c r="F5" s="36">
        <f>F6+F17</f>
        <v>29513.3</v>
      </c>
      <c r="G5" s="34">
        <f>F5/C5*100</f>
        <v>96.284442878488349</v>
      </c>
      <c r="H5" s="18"/>
      <c r="I5" s="36">
        <f>I6+I17</f>
        <v>30414.100000000002</v>
      </c>
      <c r="J5" s="39">
        <f>I5/D5*100</f>
        <v>101.7728372422978</v>
      </c>
      <c r="K5" s="40">
        <f>I5/F5*100</f>
        <v>103.05218325297409</v>
      </c>
      <c r="L5" s="18"/>
      <c r="M5" s="36">
        <f>M6+M17</f>
        <v>31183.100000000002</v>
      </c>
      <c r="N5" s="39">
        <f>M5/I5*100</f>
        <v>102.52843253622497</v>
      </c>
      <c r="O5" s="18"/>
      <c r="P5" s="36">
        <f>P6+P17</f>
        <v>32279.8</v>
      </c>
      <c r="Q5" s="39">
        <f>P5/M5*100</f>
        <v>103.51696912750816</v>
      </c>
      <c r="R5" s="29"/>
      <c r="T5" s="25"/>
      <c r="U5" s="27"/>
    </row>
    <row r="6" spans="1:21">
      <c r="A6" s="6"/>
      <c r="B6" s="7" t="s">
        <v>28</v>
      </c>
      <c r="C6" s="36">
        <f>C7+C8+C10+C11+C12+C15+C16</f>
        <v>26788.099999999995</v>
      </c>
      <c r="D6" s="36">
        <f>D7+D8+D10+D11+D12+D15+D16</f>
        <v>27634.399999999998</v>
      </c>
      <c r="E6" s="34">
        <f t="shared" ref="E6:E12" si="0">D6/C6*100</f>
        <v>103.15923861714718</v>
      </c>
      <c r="F6" s="36">
        <f>F7+F8+F10+F11+F12+F15+F16</f>
        <v>27607.899999999998</v>
      </c>
      <c r="G6" s="34">
        <f t="shared" ref="G6:G12" si="1">F6/C6*100</f>
        <v>103.06031409469132</v>
      </c>
      <c r="H6" s="18"/>
      <c r="I6" s="36">
        <f>I7+I8+I10+I11+I12+I15+I16</f>
        <v>28744.400000000001</v>
      </c>
      <c r="J6" s="39">
        <f t="shared" ref="J6:J10" si="2">I6/D6*100</f>
        <v>104.01673276785456</v>
      </c>
      <c r="K6" s="40">
        <f t="shared" ref="K6:K12" si="3">I6/F6*100</f>
        <v>104.11657532807639</v>
      </c>
      <c r="L6" s="18"/>
      <c r="M6" s="36">
        <f>M7+M8+M10+M11+M12+M15+M16</f>
        <v>29449.4</v>
      </c>
      <c r="N6" s="39">
        <f t="shared" ref="N6:N10" si="4">M6/I6*100</f>
        <v>102.4526516469295</v>
      </c>
      <c r="O6" s="18"/>
      <c r="P6" s="36">
        <f>P7+P8+P10+P11+P12+P15+P16</f>
        <v>30479.5</v>
      </c>
      <c r="Q6" s="39">
        <f t="shared" ref="Q6:Q10" si="5">P6/M6*100</f>
        <v>103.49786413305533</v>
      </c>
      <c r="R6" s="29"/>
      <c r="T6" s="25"/>
      <c r="U6" s="27"/>
    </row>
    <row r="7" spans="1:21">
      <c r="A7" s="6">
        <v>10102</v>
      </c>
      <c r="B7" s="7" t="s">
        <v>19</v>
      </c>
      <c r="C7" s="36">
        <v>17174.099999999999</v>
      </c>
      <c r="D7" s="36">
        <v>18307.099999999999</v>
      </c>
      <c r="E7" s="34">
        <f t="shared" si="0"/>
        <v>106.59714337286961</v>
      </c>
      <c r="F7" s="36">
        <v>17500</v>
      </c>
      <c r="G7" s="34">
        <f t="shared" si="1"/>
        <v>101.89762491193135</v>
      </c>
      <c r="H7" s="18"/>
      <c r="I7" s="36">
        <v>18245.900000000001</v>
      </c>
      <c r="J7" s="39">
        <f t="shared" si="2"/>
        <v>99.665703470238341</v>
      </c>
      <c r="K7" s="40">
        <f t="shared" si="3"/>
        <v>104.26228571428572</v>
      </c>
      <c r="L7" s="18"/>
      <c r="M7" s="36">
        <v>18792.7</v>
      </c>
      <c r="N7" s="39">
        <f t="shared" si="4"/>
        <v>102.99683764571765</v>
      </c>
      <c r="O7" s="17"/>
      <c r="P7" s="36">
        <v>19356.5</v>
      </c>
      <c r="Q7" s="39">
        <f t="shared" si="5"/>
        <v>103.0001011030879</v>
      </c>
      <c r="R7" s="29"/>
    </row>
    <row r="8" spans="1:21" ht="30">
      <c r="A8" s="6">
        <v>10302</v>
      </c>
      <c r="B8" s="7" t="s">
        <v>22</v>
      </c>
      <c r="C8" s="36">
        <v>4966.3</v>
      </c>
      <c r="D8" s="36">
        <v>5730.8</v>
      </c>
      <c r="E8" s="34">
        <f t="shared" si="0"/>
        <v>115.39375390129472</v>
      </c>
      <c r="F8" s="36">
        <v>5730.8</v>
      </c>
      <c r="G8" s="34">
        <f t="shared" si="1"/>
        <v>115.39375390129472</v>
      </c>
      <c r="H8" s="18"/>
      <c r="I8" s="36">
        <v>6489.3</v>
      </c>
      <c r="J8" s="39">
        <f t="shared" si="2"/>
        <v>113.2354994067146</v>
      </c>
      <c r="K8" s="40">
        <f t="shared" si="3"/>
        <v>113.2354994067146</v>
      </c>
      <c r="L8" s="17"/>
      <c r="M8" s="36">
        <v>6583.8</v>
      </c>
      <c r="N8" s="39">
        <f t="shared" si="4"/>
        <v>101.45624335444501</v>
      </c>
      <c r="O8" s="17"/>
      <c r="P8" s="36">
        <v>6982.5</v>
      </c>
      <c r="Q8" s="39">
        <f t="shared" si="5"/>
        <v>106.05577326164222</v>
      </c>
      <c r="R8" s="29"/>
    </row>
    <row r="9" spans="1:21">
      <c r="A9" s="6"/>
      <c r="B9" s="7" t="s">
        <v>23</v>
      </c>
      <c r="C9" s="36">
        <v>4966.3</v>
      </c>
      <c r="D9" s="36">
        <v>5730.8</v>
      </c>
      <c r="E9" s="34">
        <f t="shared" si="0"/>
        <v>115.39375390129472</v>
      </c>
      <c r="F9" s="36">
        <v>5730.8</v>
      </c>
      <c r="G9" s="34">
        <f t="shared" si="1"/>
        <v>115.39375390129472</v>
      </c>
      <c r="H9" s="18"/>
      <c r="I9" s="36">
        <v>6489.3</v>
      </c>
      <c r="J9" s="39">
        <f t="shared" si="2"/>
        <v>113.2354994067146</v>
      </c>
      <c r="K9" s="40">
        <f t="shared" si="3"/>
        <v>113.2354994067146</v>
      </c>
      <c r="L9" s="17"/>
      <c r="M9" s="36">
        <v>6583.8</v>
      </c>
      <c r="N9" s="39">
        <f t="shared" si="4"/>
        <v>101.45624335444501</v>
      </c>
      <c r="O9" s="18"/>
      <c r="P9" s="36">
        <v>6982.5</v>
      </c>
      <c r="Q9" s="39">
        <f t="shared" si="5"/>
        <v>106.05577326164222</v>
      </c>
      <c r="R9" s="29"/>
    </row>
    <row r="10" spans="1:21" ht="30">
      <c r="A10" s="6">
        <v>10501</v>
      </c>
      <c r="B10" s="7" t="s">
        <v>40</v>
      </c>
      <c r="C10" s="36">
        <v>507.5</v>
      </c>
      <c r="D10" s="36">
        <v>1340</v>
      </c>
      <c r="E10" s="34">
        <f t="shared" si="0"/>
        <v>264.03940886699507</v>
      </c>
      <c r="F10" s="36">
        <v>2095.5</v>
      </c>
      <c r="G10" s="34">
        <f t="shared" si="1"/>
        <v>412.90640394088666</v>
      </c>
      <c r="H10" s="18"/>
      <c r="I10" s="36">
        <v>2016</v>
      </c>
      <c r="J10" s="39">
        <f t="shared" si="2"/>
        <v>150.44776119402985</v>
      </c>
      <c r="K10" s="40">
        <f t="shared" si="3"/>
        <v>96.206156048675723</v>
      </c>
      <c r="L10" s="17"/>
      <c r="M10" s="36">
        <v>2044</v>
      </c>
      <c r="N10" s="39">
        <f t="shared" si="4"/>
        <v>101.38888888888889</v>
      </c>
      <c r="O10" s="18"/>
      <c r="P10" s="36">
        <v>2074</v>
      </c>
      <c r="Q10" s="39">
        <f t="shared" si="5"/>
        <v>101.46771037181996</v>
      </c>
      <c r="R10" s="29"/>
    </row>
    <row r="11" spans="1:21">
      <c r="A11" s="6">
        <v>10502</v>
      </c>
      <c r="B11" s="7" t="s">
        <v>18</v>
      </c>
      <c r="C11" s="36">
        <v>2858.5</v>
      </c>
      <c r="D11" s="36">
        <v>774</v>
      </c>
      <c r="E11" s="34">
        <f t="shared" si="0"/>
        <v>27.077138359279338</v>
      </c>
      <c r="F11" s="36">
        <v>748.3</v>
      </c>
      <c r="G11" s="34">
        <f t="shared" si="1"/>
        <v>26.17806541892601</v>
      </c>
      <c r="H11" s="18"/>
      <c r="I11" s="36"/>
      <c r="J11" s="39"/>
      <c r="K11" s="40">
        <f t="shared" si="3"/>
        <v>0</v>
      </c>
      <c r="L11" s="17"/>
      <c r="M11" s="36"/>
      <c r="N11" s="39"/>
      <c r="O11" s="17"/>
      <c r="P11" s="36"/>
      <c r="Q11" s="39"/>
      <c r="R11" s="29"/>
    </row>
    <row r="12" spans="1:21">
      <c r="A12" s="6">
        <v>10503</v>
      </c>
      <c r="B12" s="7" t="s">
        <v>17</v>
      </c>
      <c r="C12" s="36">
        <v>350.5</v>
      </c>
      <c r="D12" s="36">
        <v>208.4</v>
      </c>
      <c r="E12" s="34">
        <f t="shared" si="0"/>
        <v>59.457917261055634</v>
      </c>
      <c r="F12" s="36">
        <v>108.3</v>
      </c>
      <c r="G12" s="34">
        <f t="shared" si="1"/>
        <v>30.898716119828819</v>
      </c>
      <c r="H12" s="18"/>
      <c r="I12" s="36">
        <v>47.4</v>
      </c>
      <c r="J12" s="39">
        <f>I12/D12*100</f>
        <v>22.744721689059499</v>
      </c>
      <c r="K12" s="40">
        <f t="shared" si="3"/>
        <v>43.767313019390578</v>
      </c>
      <c r="L12" s="17"/>
      <c r="M12" s="36">
        <v>46.9</v>
      </c>
      <c r="N12" s="39">
        <f>M12/I12*100</f>
        <v>98.94514767932489</v>
      </c>
      <c r="O12" s="17"/>
      <c r="P12" s="36">
        <v>46.9</v>
      </c>
      <c r="Q12" s="39">
        <f>P12/M12*100</f>
        <v>100</v>
      </c>
      <c r="R12" s="29"/>
    </row>
    <row r="13" spans="1:21">
      <c r="A13" s="6">
        <v>10601</v>
      </c>
      <c r="B13" s="7" t="s">
        <v>16</v>
      </c>
      <c r="C13" s="36"/>
      <c r="D13" s="36"/>
      <c r="E13" s="34"/>
      <c r="F13" s="36"/>
      <c r="G13" s="34"/>
      <c r="H13" s="18"/>
      <c r="I13" s="36"/>
      <c r="J13" s="39"/>
      <c r="K13" s="40"/>
      <c r="L13" s="17"/>
      <c r="M13" s="36"/>
      <c r="N13" s="39"/>
      <c r="O13" s="17"/>
      <c r="P13" s="36"/>
      <c r="Q13" s="39"/>
      <c r="R13" s="29"/>
    </row>
    <row r="14" spans="1:21">
      <c r="A14" s="6">
        <v>10606</v>
      </c>
      <c r="B14" s="7" t="s">
        <v>15</v>
      </c>
      <c r="C14" s="36"/>
      <c r="D14" s="36"/>
      <c r="E14" s="34"/>
      <c r="F14" s="36"/>
      <c r="G14" s="34"/>
      <c r="H14" s="18"/>
      <c r="I14" s="36"/>
      <c r="J14" s="39"/>
      <c r="K14" s="40"/>
      <c r="L14" s="17"/>
      <c r="M14" s="36"/>
      <c r="N14" s="39"/>
      <c r="O14" s="17"/>
      <c r="P14" s="36"/>
      <c r="Q14" s="39"/>
      <c r="R14" s="29"/>
    </row>
    <row r="15" spans="1:21">
      <c r="A15" s="6">
        <v>10800</v>
      </c>
      <c r="B15" s="7" t="s">
        <v>14</v>
      </c>
      <c r="C15" s="36">
        <v>889.1</v>
      </c>
      <c r="D15" s="36">
        <v>872.6</v>
      </c>
      <c r="E15" s="34">
        <f t="shared" ref="E15:E19" si="6">D15/C15*100</f>
        <v>98.144190754695757</v>
      </c>
      <c r="F15" s="36">
        <v>850</v>
      </c>
      <c r="G15" s="34">
        <f t="shared" ref="G15:G19" si="7">F15/C15*100</f>
        <v>95.602294455066911</v>
      </c>
      <c r="H15" s="18"/>
      <c r="I15" s="36">
        <v>904.8</v>
      </c>
      <c r="J15" s="39">
        <f t="shared" ref="J15:J19" si="8">I15/D15*100</f>
        <v>103.69012147604859</v>
      </c>
      <c r="K15" s="40">
        <f t="shared" ref="K15:K19" si="9">I15/F15*100</f>
        <v>106.4470588235294</v>
      </c>
      <c r="L15" s="18"/>
      <c r="M15" s="36">
        <v>941</v>
      </c>
      <c r="N15" s="39">
        <f t="shared" ref="N15:N19" si="10">M15/I15*100</f>
        <v>104.00088417329798</v>
      </c>
      <c r="O15" s="17"/>
      <c r="P15" s="36">
        <v>978.6</v>
      </c>
      <c r="Q15" s="39">
        <f t="shared" ref="Q15:Q19" si="11">P15/M15*100</f>
        <v>103.99574920297556</v>
      </c>
      <c r="R15" s="29"/>
    </row>
    <row r="16" spans="1:21">
      <c r="A16" s="6"/>
      <c r="B16" s="7" t="s">
        <v>29</v>
      </c>
      <c r="C16" s="36">
        <v>42.1</v>
      </c>
      <c r="D16" s="36">
        <v>401.5</v>
      </c>
      <c r="E16" s="34">
        <f t="shared" si="6"/>
        <v>953.6817102137768</v>
      </c>
      <c r="F16" s="36">
        <v>575</v>
      </c>
      <c r="G16" s="34">
        <f t="shared" si="7"/>
        <v>1365.7957244655581</v>
      </c>
      <c r="H16" s="18"/>
      <c r="I16" s="36">
        <v>1041</v>
      </c>
      <c r="J16" s="39">
        <f t="shared" si="8"/>
        <v>259.27770859277712</v>
      </c>
      <c r="K16" s="40">
        <f t="shared" si="9"/>
        <v>181.04347826086956</v>
      </c>
      <c r="L16" s="18"/>
      <c r="M16" s="36">
        <v>1041</v>
      </c>
      <c r="N16" s="39">
        <f t="shared" si="10"/>
        <v>100</v>
      </c>
      <c r="O16" s="17"/>
      <c r="P16" s="36">
        <v>1041</v>
      </c>
      <c r="Q16" s="39">
        <f t="shared" si="11"/>
        <v>100</v>
      </c>
      <c r="R16" s="29"/>
    </row>
    <row r="17" spans="1:20">
      <c r="A17" s="6"/>
      <c r="B17" s="7" t="s">
        <v>30</v>
      </c>
      <c r="C17" s="36">
        <f>C18+C19+C20+C21+C22+C23</f>
        <v>3864.1</v>
      </c>
      <c r="D17" s="36">
        <f>D18+D19+D20+D21+D22+D23</f>
        <v>2249.9</v>
      </c>
      <c r="E17" s="34">
        <f t="shared" si="6"/>
        <v>58.225718796097411</v>
      </c>
      <c r="F17" s="36">
        <f>F18+F19+F20+F21+F22+F23</f>
        <v>1905.4</v>
      </c>
      <c r="G17" s="34">
        <f t="shared" si="7"/>
        <v>49.310318055950937</v>
      </c>
      <c r="H17" s="18"/>
      <c r="I17" s="36">
        <f>I18+I19+I20+I21+I22+I23</f>
        <v>1669.7</v>
      </c>
      <c r="J17" s="39">
        <f t="shared" si="8"/>
        <v>74.212187208320373</v>
      </c>
      <c r="K17" s="40">
        <f t="shared" si="9"/>
        <v>87.629893985514855</v>
      </c>
      <c r="L17" s="18"/>
      <c r="M17" s="36">
        <f>M18+M19+M20+M21+M22+M23</f>
        <v>1733.7</v>
      </c>
      <c r="N17" s="39">
        <f t="shared" si="10"/>
        <v>103.83302389650835</v>
      </c>
      <c r="O17" s="17"/>
      <c r="P17" s="36">
        <f>P18+P19+P20+P21+P22+P23</f>
        <v>1800.3</v>
      </c>
      <c r="Q17" s="39">
        <f t="shared" si="11"/>
        <v>103.84149506835092</v>
      </c>
      <c r="R17" s="29"/>
    </row>
    <row r="18" spans="1:20" ht="30">
      <c r="A18" s="6">
        <v>11100</v>
      </c>
      <c r="B18" s="7" t="s">
        <v>31</v>
      </c>
      <c r="C18" s="36">
        <v>1188.0999999999999</v>
      </c>
      <c r="D18" s="36">
        <v>585.1</v>
      </c>
      <c r="E18" s="34">
        <f t="shared" si="6"/>
        <v>49.246696406026437</v>
      </c>
      <c r="F18" s="36">
        <v>746.6</v>
      </c>
      <c r="G18" s="34">
        <f t="shared" si="7"/>
        <v>62.839828297281372</v>
      </c>
      <c r="H18" s="18"/>
      <c r="I18" s="36">
        <v>714.5</v>
      </c>
      <c r="J18" s="39">
        <f t="shared" si="8"/>
        <v>122.11587762775594</v>
      </c>
      <c r="K18" s="40">
        <f t="shared" si="9"/>
        <v>95.700508974015534</v>
      </c>
      <c r="L18" s="18"/>
      <c r="M18" s="36">
        <v>743.1</v>
      </c>
      <c r="N18" s="39">
        <f t="shared" si="10"/>
        <v>104.00279916025193</v>
      </c>
      <c r="O18" s="17"/>
      <c r="P18" s="36">
        <v>772.8</v>
      </c>
      <c r="Q18" s="39">
        <f t="shared" si="11"/>
        <v>103.99677028663706</v>
      </c>
      <c r="R18" s="29"/>
    </row>
    <row r="19" spans="1:20">
      <c r="A19" s="6">
        <v>11200</v>
      </c>
      <c r="B19" s="7" t="s">
        <v>32</v>
      </c>
      <c r="C19" s="36">
        <v>30.4</v>
      </c>
      <c r="D19" s="36">
        <v>70</v>
      </c>
      <c r="E19" s="34">
        <f t="shared" si="6"/>
        <v>230.26315789473685</v>
      </c>
      <c r="F19" s="36">
        <v>115.3</v>
      </c>
      <c r="G19" s="34">
        <f t="shared" si="7"/>
        <v>379.2763157894737</v>
      </c>
      <c r="H19" s="18"/>
      <c r="I19" s="36">
        <v>70</v>
      </c>
      <c r="J19" s="39">
        <f t="shared" si="8"/>
        <v>100</v>
      </c>
      <c r="K19" s="40">
        <f t="shared" si="9"/>
        <v>60.711188204683431</v>
      </c>
      <c r="L19" s="18"/>
      <c r="M19" s="36">
        <v>70</v>
      </c>
      <c r="N19" s="39">
        <f t="shared" si="10"/>
        <v>100</v>
      </c>
      <c r="O19" s="17"/>
      <c r="P19" s="36">
        <v>70</v>
      </c>
      <c r="Q19" s="39">
        <f t="shared" si="11"/>
        <v>100</v>
      </c>
      <c r="R19" s="29"/>
    </row>
    <row r="20" spans="1:20" ht="21.75" customHeight="1">
      <c r="A20" s="6">
        <v>11300</v>
      </c>
      <c r="B20" s="7" t="s">
        <v>33</v>
      </c>
      <c r="C20" s="36"/>
      <c r="D20" s="36"/>
      <c r="E20" s="34"/>
      <c r="F20" s="36"/>
      <c r="G20" s="34"/>
      <c r="H20" s="18"/>
      <c r="I20" s="36"/>
      <c r="J20" s="39"/>
      <c r="K20" s="40"/>
      <c r="L20" s="18"/>
      <c r="M20" s="36"/>
      <c r="N20" s="39"/>
      <c r="O20" s="17"/>
      <c r="P20" s="36"/>
      <c r="Q20" s="39"/>
      <c r="R20" s="29"/>
    </row>
    <row r="21" spans="1:20">
      <c r="A21" s="6">
        <v>11500</v>
      </c>
      <c r="B21" s="7" t="s">
        <v>34</v>
      </c>
      <c r="C21" s="36"/>
      <c r="D21" s="36"/>
      <c r="E21" s="34"/>
      <c r="F21" s="36"/>
      <c r="G21" s="34"/>
      <c r="H21" s="18"/>
      <c r="I21" s="36"/>
      <c r="J21" s="39"/>
      <c r="K21" s="40"/>
      <c r="L21" s="18"/>
      <c r="M21" s="36"/>
      <c r="N21" s="39"/>
      <c r="O21" s="17"/>
      <c r="P21" s="36"/>
      <c r="Q21" s="39"/>
      <c r="R21" s="29"/>
    </row>
    <row r="22" spans="1:20">
      <c r="A22" s="6">
        <v>11600</v>
      </c>
      <c r="B22" s="7" t="s">
        <v>35</v>
      </c>
      <c r="C22" s="36">
        <v>1019</v>
      </c>
      <c r="D22" s="36">
        <v>803.3</v>
      </c>
      <c r="E22" s="34">
        <f t="shared" ref="E22:E29" si="12">D22/C22*100</f>
        <v>78.832188420019619</v>
      </c>
      <c r="F22" s="36">
        <v>101</v>
      </c>
      <c r="G22" s="34">
        <f t="shared" ref="G22:G29" si="13">F22/C22*100</f>
        <v>9.9116781157998037</v>
      </c>
      <c r="H22" s="18"/>
      <c r="I22" s="36">
        <v>93.7</v>
      </c>
      <c r="J22" s="39">
        <f t="shared" ref="J22:J23" si="14">I22/D22*100</f>
        <v>11.66438441429105</v>
      </c>
      <c r="K22" s="40">
        <f>I22/F22*100</f>
        <v>92.772277227722782</v>
      </c>
      <c r="L22" s="18"/>
      <c r="M22" s="36">
        <v>97.4</v>
      </c>
      <c r="N22" s="39">
        <f t="shared" ref="N22:N29" si="15">M22/I22*100</f>
        <v>103.94877267876201</v>
      </c>
      <c r="O22" s="17"/>
      <c r="P22" s="36">
        <v>101.4</v>
      </c>
      <c r="Q22" s="39">
        <f t="shared" ref="Q22:Q29" si="16">P22/M22*100</f>
        <v>104.10677618069815</v>
      </c>
      <c r="R22" s="29"/>
    </row>
    <row r="23" spans="1:20" s="19" customFormat="1">
      <c r="A23" s="17">
        <v>11700</v>
      </c>
      <c r="B23" s="18" t="s">
        <v>13</v>
      </c>
      <c r="C23" s="37">
        <v>1626.6</v>
      </c>
      <c r="D23" s="37">
        <v>791.5</v>
      </c>
      <c r="E23" s="34">
        <f t="shared" si="12"/>
        <v>48.659781138571255</v>
      </c>
      <c r="F23" s="37">
        <v>942.5</v>
      </c>
      <c r="G23" s="34">
        <f t="shared" si="13"/>
        <v>57.942948481495151</v>
      </c>
      <c r="H23" s="18"/>
      <c r="I23" s="37">
        <v>791.5</v>
      </c>
      <c r="J23" s="39">
        <f t="shared" si="14"/>
        <v>100</v>
      </c>
      <c r="K23" s="40">
        <f>I23/F23*100</f>
        <v>83.978779840848802</v>
      </c>
      <c r="L23" s="18"/>
      <c r="M23" s="37">
        <v>823.2</v>
      </c>
      <c r="N23" s="39">
        <f t="shared" si="15"/>
        <v>104.00505369551485</v>
      </c>
      <c r="O23" s="17"/>
      <c r="P23" s="37">
        <v>856.1</v>
      </c>
      <c r="Q23" s="39">
        <f t="shared" si="16"/>
        <v>103.99659863945578</v>
      </c>
      <c r="R23" s="20"/>
    </row>
    <row r="24" spans="1:20" s="21" customFormat="1">
      <c r="A24" s="22">
        <v>20000</v>
      </c>
      <c r="B24" s="23" t="s">
        <v>12</v>
      </c>
      <c r="C24" s="46">
        <f>C26+C27+C28+C29+C30+C33</f>
        <v>193238.2</v>
      </c>
      <c r="D24" s="46">
        <f>D26+D27+D28+D29+D30+D33</f>
        <v>172110.69999999998</v>
      </c>
      <c r="E24" s="34">
        <f t="shared" si="12"/>
        <v>89.066602773157683</v>
      </c>
      <c r="F24" s="46">
        <f t="shared" ref="F24:F29" si="17">D24</f>
        <v>172110.69999999998</v>
      </c>
      <c r="G24" s="34">
        <f t="shared" si="13"/>
        <v>89.066602773157683</v>
      </c>
      <c r="H24" s="32"/>
      <c r="I24" s="44"/>
      <c r="J24" s="47"/>
      <c r="K24" s="48"/>
      <c r="L24" s="49"/>
      <c r="M24" s="44"/>
      <c r="N24" s="47"/>
      <c r="O24" s="49"/>
      <c r="P24" s="44"/>
      <c r="Q24" s="47"/>
      <c r="R24" s="32"/>
      <c r="S24" s="24"/>
      <c r="T24" s="24"/>
    </row>
    <row r="25" spans="1:20" s="19" customFormat="1" ht="30">
      <c r="A25" s="17">
        <v>20200</v>
      </c>
      <c r="B25" s="18" t="s">
        <v>11</v>
      </c>
      <c r="C25" s="46">
        <f>C26+C27+C28+C29</f>
        <v>193220.5</v>
      </c>
      <c r="D25" s="46">
        <f>D26+D27+D28+D29</f>
        <v>172110.69999999998</v>
      </c>
      <c r="E25" s="34">
        <f t="shared" si="12"/>
        <v>89.074761735944165</v>
      </c>
      <c r="F25" s="46">
        <f t="shared" si="17"/>
        <v>172110.69999999998</v>
      </c>
      <c r="G25" s="34">
        <f t="shared" si="13"/>
        <v>89.074761735944165</v>
      </c>
      <c r="H25" s="31"/>
      <c r="I25" s="45">
        <f>I26+I27+I28+I29</f>
        <v>114609.29999999999</v>
      </c>
      <c r="J25" s="39">
        <f t="shared" ref="J25:J29" si="18">I25/D25*100</f>
        <v>66.590456026266821</v>
      </c>
      <c r="K25" s="40">
        <f t="shared" ref="K25:K29" si="19">I25/F25*100</f>
        <v>66.590456026266821</v>
      </c>
      <c r="L25" s="31"/>
      <c r="M25" s="45">
        <f>M26+M27+M28+M29</f>
        <v>111087.79999999999</v>
      </c>
      <c r="N25" s="39">
        <f t="shared" si="15"/>
        <v>96.927387219012772</v>
      </c>
      <c r="O25" s="31"/>
      <c r="P25" s="45">
        <f>P26+P27+P28+P29</f>
        <v>111087.79999999999</v>
      </c>
      <c r="Q25" s="39">
        <f t="shared" si="16"/>
        <v>100</v>
      </c>
      <c r="R25" s="20"/>
      <c r="S25" s="24"/>
      <c r="T25" s="24"/>
    </row>
    <row r="26" spans="1:20" s="19" customFormat="1" ht="16.5" thickBot="1">
      <c r="A26" s="17">
        <v>20201</v>
      </c>
      <c r="B26" s="18" t="s">
        <v>27</v>
      </c>
      <c r="C26" s="38">
        <v>61721.599999999999</v>
      </c>
      <c r="D26" s="38">
        <v>58235.7</v>
      </c>
      <c r="E26" s="34">
        <f t="shared" si="12"/>
        <v>94.352220292409783</v>
      </c>
      <c r="F26" s="46">
        <f t="shared" si="17"/>
        <v>58235.7</v>
      </c>
      <c r="G26" s="34">
        <f t="shared" si="13"/>
        <v>94.352220292409783</v>
      </c>
      <c r="H26" s="30"/>
      <c r="I26" s="51">
        <v>34671</v>
      </c>
      <c r="J26" s="39">
        <f t="shared" si="18"/>
        <v>59.535645660651461</v>
      </c>
      <c r="K26" s="40">
        <f t="shared" si="19"/>
        <v>59.535645660651461</v>
      </c>
      <c r="L26" s="33"/>
      <c r="M26" s="52">
        <v>36164</v>
      </c>
      <c r="N26" s="39">
        <f t="shared" si="15"/>
        <v>104.30619249516889</v>
      </c>
      <c r="O26" s="33"/>
      <c r="P26" s="52">
        <v>36164</v>
      </c>
      <c r="Q26" s="39">
        <f t="shared" si="16"/>
        <v>100</v>
      </c>
      <c r="R26" s="20"/>
      <c r="S26" s="24"/>
      <c r="T26" s="24"/>
    </row>
    <row r="27" spans="1:20" s="19" customFormat="1" ht="30.75" thickBot="1">
      <c r="A27" s="17">
        <v>20220</v>
      </c>
      <c r="B27" s="18" t="s">
        <v>10</v>
      </c>
      <c r="C27" s="38">
        <v>49541.1</v>
      </c>
      <c r="D27" s="38">
        <v>27762</v>
      </c>
      <c r="E27" s="34">
        <f t="shared" si="12"/>
        <v>56.038319698189987</v>
      </c>
      <c r="F27" s="46">
        <f t="shared" si="17"/>
        <v>27762</v>
      </c>
      <c r="G27" s="34">
        <f t="shared" si="13"/>
        <v>56.038319698189987</v>
      </c>
      <c r="H27" s="30"/>
      <c r="I27" s="51">
        <v>4883.2</v>
      </c>
      <c r="J27" s="39">
        <f t="shared" si="18"/>
        <v>17.589510842158347</v>
      </c>
      <c r="K27" s="40">
        <f t="shared" si="19"/>
        <v>17.589510842158347</v>
      </c>
      <c r="L27" s="33"/>
      <c r="M27" s="52">
        <v>4886.8999999999996</v>
      </c>
      <c r="N27" s="39">
        <f t="shared" si="15"/>
        <v>100.07576998689383</v>
      </c>
      <c r="O27" s="33"/>
      <c r="P27" s="52">
        <v>4886.8999999999996</v>
      </c>
      <c r="Q27" s="39">
        <f t="shared" si="16"/>
        <v>100</v>
      </c>
      <c r="R27" s="20"/>
      <c r="T27" s="24"/>
    </row>
    <row r="28" spans="1:20" s="19" customFormat="1" ht="16.5" thickBot="1">
      <c r="A28" s="17">
        <v>20230</v>
      </c>
      <c r="B28" s="18" t="s">
        <v>9</v>
      </c>
      <c r="C28" s="38">
        <v>80334.7</v>
      </c>
      <c r="D28" s="38">
        <v>81412.399999999994</v>
      </c>
      <c r="E28" s="34">
        <f t="shared" si="12"/>
        <v>101.34151244729861</v>
      </c>
      <c r="F28" s="46">
        <f t="shared" si="17"/>
        <v>81412.399999999994</v>
      </c>
      <c r="G28" s="34">
        <f t="shared" si="13"/>
        <v>101.34151244729861</v>
      </c>
      <c r="H28" s="30"/>
      <c r="I28" s="51">
        <v>71539.7</v>
      </c>
      <c r="J28" s="39">
        <f t="shared" si="18"/>
        <v>87.873223243633646</v>
      </c>
      <c r="K28" s="40">
        <f t="shared" si="19"/>
        <v>87.873223243633646</v>
      </c>
      <c r="L28" s="33"/>
      <c r="M28" s="52">
        <v>66521.5</v>
      </c>
      <c r="N28" s="39">
        <f t="shared" si="15"/>
        <v>92.985433262929547</v>
      </c>
      <c r="O28" s="33"/>
      <c r="P28" s="52">
        <v>66521.5</v>
      </c>
      <c r="Q28" s="39">
        <f t="shared" si="16"/>
        <v>100</v>
      </c>
      <c r="R28" s="20"/>
      <c r="T28" s="24"/>
    </row>
    <row r="29" spans="1:20" s="19" customFormat="1" ht="16.5" thickBot="1">
      <c r="A29" s="17">
        <v>20240</v>
      </c>
      <c r="B29" s="18" t="s">
        <v>8</v>
      </c>
      <c r="C29" s="38">
        <v>1623.1</v>
      </c>
      <c r="D29" s="38">
        <v>4700.6000000000004</v>
      </c>
      <c r="E29" s="34">
        <f t="shared" si="12"/>
        <v>289.60630891503916</v>
      </c>
      <c r="F29" s="46">
        <f t="shared" si="17"/>
        <v>4700.6000000000004</v>
      </c>
      <c r="G29" s="34">
        <f t="shared" si="13"/>
        <v>289.60630891503916</v>
      </c>
      <c r="H29" s="30"/>
      <c r="I29" s="51">
        <v>3515.4</v>
      </c>
      <c r="J29" s="39">
        <f t="shared" si="18"/>
        <v>74.786197506701271</v>
      </c>
      <c r="K29" s="40">
        <f t="shared" si="19"/>
        <v>74.786197506701271</v>
      </c>
      <c r="L29" s="33"/>
      <c r="M29" s="51">
        <v>3515.4</v>
      </c>
      <c r="N29" s="39">
        <f t="shared" si="15"/>
        <v>100</v>
      </c>
      <c r="O29" s="33"/>
      <c r="P29" s="51">
        <v>3515.4</v>
      </c>
      <c r="Q29" s="39">
        <f t="shared" si="16"/>
        <v>100</v>
      </c>
      <c r="R29" s="20"/>
      <c r="T29" s="24"/>
    </row>
    <row r="30" spans="1:20" s="19" customFormat="1" ht="30">
      <c r="A30" s="17">
        <v>20290</v>
      </c>
      <c r="B30" s="18" t="s">
        <v>7</v>
      </c>
      <c r="C30" s="38"/>
      <c r="D30" s="38"/>
      <c r="E30" s="34"/>
      <c r="F30" s="38"/>
      <c r="G30" s="34"/>
      <c r="H30" s="30"/>
      <c r="I30" s="45"/>
      <c r="J30" s="41"/>
      <c r="K30" s="42"/>
      <c r="L30" s="33"/>
      <c r="M30" s="45"/>
      <c r="N30" s="41"/>
      <c r="O30" s="33"/>
      <c r="P30" s="45"/>
      <c r="Q30" s="41"/>
      <c r="R30" s="20"/>
      <c r="T30" s="24"/>
    </row>
    <row r="31" spans="1:20" s="19" customFormat="1" ht="30">
      <c r="A31" s="17">
        <v>20300</v>
      </c>
      <c r="B31" s="18" t="s">
        <v>6</v>
      </c>
      <c r="C31" s="38"/>
      <c r="D31" s="38"/>
      <c r="E31" s="34"/>
      <c r="F31" s="38"/>
      <c r="G31" s="34"/>
      <c r="H31" s="30"/>
      <c r="I31" s="45"/>
      <c r="J31" s="41"/>
      <c r="K31" s="42"/>
      <c r="L31" s="33"/>
      <c r="M31" s="45"/>
      <c r="N31" s="41"/>
      <c r="O31" s="33"/>
      <c r="P31" s="45"/>
      <c r="Q31" s="41"/>
      <c r="R31" s="20"/>
      <c r="T31" s="24"/>
    </row>
    <row r="32" spans="1:20" s="19" customFormat="1" ht="30">
      <c r="A32" s="17">
        <v>20400</v>
      </c>
      <c r="B32" s="18" t="s">
        <v>5</v>
      </c>
      <c r="C32" s="38"/>
      <c r="D32" s="38"/>
      <c r="E32" s="34"/>
      <c r="F32" s="38"/>
      <c r="G32" s="34"/>
      <c r="H32" s="30"/>
      <c r="I32" s="45"/>
      <c r="J32" s="41"/>
      <c r="K32" s="42"/>
      <c r="L32" s="33"/>
      <c r="M32" s="45"/>
      <c r="N32" s="41"/>
      <c r="O32" s="33"/>
      <c r="P32" s="45"/>
      <c r="Q32" s="41"/>
      <c r="R32" s="20"/>
      <c r="T32" s="24"/>
    </row>
    <row r="33" spans="1:20" s="19" customFormat="1">
      <c r="A33" s="17">
        <v>20700</v>
      </c>
      <c r="B33" s="18" t="s">
        <v>4</v>
      </c>
      <c r="C33" s="38">
        <v>17.7</v>
      </c>
      <c r="D33" s="38"/>
      <c r="E33" s="34"/>
      <c r="F33" s="38"/>
      <c r="G33" s="34">
        <f t="shared" ref="G33" si="20">F33/C33*100</f>
        <v>0</v>
      </c>
      <c r="H33" s="30"/>
      <c r="I33" s="45"/>
      <c r="J33" s="43"/>
      <c r="K33" s="42"/>
      <c r="L33" s="33"/>
      <c r="M33" s="45"/>
      <c r="N33" s="43"/>
      <c r="O33" s="33"/>
      <c r="P33" s="45"/>
      <c r="Q33" s="43"/>
      <c r="R33" s="20"/>
      <c r="T33" s="24"/>
    </row>
    <row r="35" spans="1:20" ht="45">
      <c r="B35" s="50" t="s">
        <v>47</v>
      </c>
    </row>
    <row r="36" spans="1:20">
      <c r="C36" s="15"/>
      <c r="D36" s="15"/>
      <c r="E36" s="16"/>
      <c r="F36" s="16"/>
      <c r="G36" s="16"/>
      <c r="H36" s="16"/>
    </row>
    <row r="37" spans="1:20">
      <c r="C37" s="53"/>
      <c r="D37" s="53"/>
      <c r="E37" s="53"/>
      <c r="F37" s="53"/>
      <c r="G37" s="53"/>
      <c r="H37" s="53"/>
    </row>
    <row r="38" spans="1:20">
      <c r="C38" s="15"/>
      <c r="D38" s="15"/>
      <c r="E38" s="16"/>
      <c r="F38" s="16"/>
      <c r="G38" s="16"/>
      <c r="H38" s="16"/>
      <c r="I38" s="25"/>
      <c r="J38" s="25"/>
      <c r="K38" s="25"/>
      <c r="L38" s="25"/>
      <c r="M38" s="25"/>
      <c r="N38" s="25"/>
      <c r="O38" s="25"/>
      <c r="P38" s="25"/>
    </row>
    <row r="40" spans="1:20">
      <c r="D40" s="26"/>
    </row>
    <row r="41" spans="1:20">
      <c r="D41" s="26"/>
    </row>
    <row r="42" spans="1:20">
      <c r="C42" s="26"/>
    </row>
  </sheetData>
  <mergeCells count="4">
    <mergeCell ref="C37:E37"/>
    <mergeCell ref="F37:H37"/>
    <mergeCell ref="B1:Q1"/>
    <mergeCell ref="E2:H2"/>
  </mergeCells>
  <pageMargins left="0.23622047244094491" right="0.23622047244094491" top="0.15748031496062992" bottom="0.15748031496062992" header="0.31496062992125984" footer="0.31496062992125984"/>
  <pageSetup paperSize="9" scale="4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Форма № 1 Доходы</vt:lpstr>
      <vt:lpstr>'Форма № 1 Доходы'!Область_печати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ФИРСОВА ЛЮДМИЛА ВЛАДИМИРОВНА</dc:creator>
  <cp:lastModifiedBy>fin</cp:lastModifiedBy>
  <cp:lastPrinted>2021-10-22T08:57:37Z</cp:lastPrinted>
  <dcterms:created xsi:type="dcterms:W3CDTF">2017-08-31T14:26:51Z</dcterms:created>
  <dcterms:modified xsi:type="dcterms:W3CDTF">2021-11-16T07:39:46Z</dcterms:modified>
</cp:coreProperties>
</file>